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JHS\FIF\FIF golf\2026\FIF-Tour, seriespel 2026\"/>
    </mc:Choice>
  </mc:AlternateContent>
  <xr:revisionPtr revIDLastSave="0" documentId="13_ncr:1_{6CC51612-7D14-4B80-A0F6-8F3BCCBFCBF9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Älvkarleby fre 22 maj" sheetId="14" r:id="rId1"/>
    <sheet name="Öregrund fre 5 juni" sheetId="6" r:id="rId2"/>
    <sheet name="Edenhof mån 15 juni" sheetId="17" r:id="rId3"/>
    <sheet name="Örbyhus fre 7 aug" sheetId="16" r:id="rId4"/>
    <sheet name="Grönlunds fre 14 aug" sheetId="18" r:id="rId5"/>
    <sheet name="Hallstavik tor 27 aug" sheetId="15" r:id="rId6"/>
    <sheet name="FIF Tour 2026 Birdies" sheetId="12" r:id="rId7"/>
    <sheet name="FIF Tour 2026" sheetId="1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" i="12" l="1"/>
  <c r="J4" i="12"/>
  <c r="J5" i="12"/>
  <c r="J6" i="12"/>
  <c r="J7" i="12"/>
  <c r="J8" i="12"/>
  <c r="J9" i="12"/>
  <c r="J10" i="12"/>
  <c r="J18" i="11" a="1"/>
  <c r="J18" i="11" s="1"/>
  <c r="J17" i="11" a="1"/>
  <c r="J17" i="11" s="1"/>
  <c r="J16" i="11" a="1"/>
  <c r="J16" i="11"/>
  <c r="J15" i="11" a="1"/>
  <c r="J15" i="11" s="1"/>
  <c r="J14" i="11" a="1"/>
  <c r="J14" i="11" s="1"/>
  <c r="J13" i="11" a="1"/>
  <c r="J13" i="11" s="1"/>
  <c r="J12" i="11" a="1"/>
  <c r="J12" i="11" s="1"/>
  <c r="J11" i="11" a="1"/>
  <c r="J11" i="11"/>
  <c r="J10" i="11" a="1"/>
  <c r="J10" i="11"/>
  <c r="J9" i="11" a="1"/>
  <c r="J9" i="11" s="1"/>
  <c r="J8" i="11" a="1"/>
  <c r="J8" i="11" s="1"/>
  <c r="J7" i="11" a="1"/>
  <c r="J7" i="11"/>
  <c r="J6" i="11" a="1"/>
  <c r="J6" i="11" s="1"/>
  <c r="J5" i="11" a="1"/>
  <c r="J5" i="11" s="1"/>
  <c r="J4" i="11" a="1"/>
  <c r="J4" i="11" s="1"/>
  <c r="J3" i="11" a="1"/>
  <c r="J3" i="11" s="1"/>
  <c r="G14" i="6"/>
  <c r="G13" i="6"/>
  <c r="G12" i="6"/>
  <c r="G11" i="6"/>
  <c r="G10" i="6"/>
  <c r="G9" i="6"/>
  <c r="G8" i="6"/>
  <c r="G4" i="6"/>
  <c r="G5" i="6"/>
  <c r="G6" i="6"/>
  <c r="G7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" i="6"/>
  <c r="J32" i="15"/>
  <c r="J34" i="18"/>
  <c r="J31" i="15" s="1"/>
  <c r="J33" i="16"/>
  <c r="J33" i="18" s="1"/>
  <c r="J32" i="17"/>
  <c r="J32" i="18" s="1"/>
  <c r="J35" i="6"/>
  <c r="J31" i="17" s="1"/>
  <c r="J35" i="14"/>
  <c r="J30" i="17" s="1"/>
  <c r="G32" i="14"/>
  <c r="G31" i="14"/>
  <c r="G30" i="14"/>
  <c r="G29" i="14"/>
  <c r="G28" i="14"/>
  <c r="G27" i="14"/>
  <c r="G26" i="14"/>
  <c r="G25" i="14"/>
  <c r="G24" i="14"/>
  <c r="G23" i="14"/>
  <c r="G22" i="14"/>
  <c r="G20" i="14"/>
  <c r="G21" i="14"/>
  <c r="G19" i="14"/>
  <c r="G18" i="14"/>
  <c r="G17" i="14"/>
  <c r="G16" i="14"/>
  <c r="G15" i="14"/>
  <c r="G12" i="14"/>
  <c r="G13" i="14"/>
  <c r="G14" i="14"/>
  <c r="G11" i="14"/>
  <c r="G10" i="14"/>
  <c r="G9" i="14"/>
  <c r="G8" i="14"/>
  <c r="G7" i="14"/>
  <c r="G6" i="14"/>
  <c r="G4" i="14"/>
  <c r="G3" i="14"/>
  <c r="J36" i="14" l="1"/>
  <c r="J34" i="6"/>
  <c r="J36" i="6" s="1"/>
  <c r="J30" i="15"/>
  <c r="J32" i="16"/>
  <c r="J33" i="17"/>
  <c r="G5" i="14" l="1"/>
  <c r="M5" i="12"/>
  <c r="M4" i="12"/>
  <c r="M3" i="12"/>
  <c r="N10" i="11"/>
  <c r="J29" i="15" l="1"/>
  <c r="J28" i="15" l="1"/>
  <c r="J31" i="18"/>
  <c r="J31" i="16"/>
  <c r="J27" i="15"/>
  <c r="J30" i="16"/>
  <c r="J30" i="18"/>
  <c r="J35" i="18" l="1"/>
  <c r="J34" i="16"/>
  <c r="J33" i="15"/>
  <c r="M7" i="11" l="1"/>
  <c r="M6" i="11"/>
  <c r="M5" i="11"/>
  <c r="M4" i="11"/>
  <c r="M3" i="11"/>
  <c r="M10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<sst xmlns="http://schemas.openxmlformats.org/spreadsheetml/2006/main" count="380" uniqueCount="127">
  <si>
    <t>HCP</t>
  </si>
  <si>
    <t>660329-048</t>
  </si>
  <si>
    <t>Namn</t>
  </si>
  <si>
    <t>641210-027</t>
  </si>
  <si>
    <t>Klubb</t>
  </si>
  <si>
    <t>Öregrunds GK</t>
  </si>
  <si>
    <t>Älvkarleby GK</t>
  </si>
  <si>
    <t>Örbyhus GK</t>
  </si>
  <si>
    <t>Golf-ID</t>
  </si>
  <si>
    <t>Brutto</t>
  </si>
  <si>
    <t>SHCP</t>
  </si>
  <si>
    <t>Netto</t>
  </si>
  <si>
    <t>Placering</t>
  </si>
  <si>
    <t>Poäng</t>
  </si>
  <si>
    <t>Älvkarleby</t>
  </si>
  <si>
    <t>Öregrund</t>
  </si>
  <si>
    <t>Hallstavik</t>
  </si>
  <si>
    <t>Örbyhus</t>
  </si>
  <si>
    <t>Hallstaviks GK</t>
  </si>
  <si>
    <t>Birdies</t>
  </si>
  <si>
    <t>Totalt</t>
  </si>
  <si>
    <t>Hans Lindqvist</t>
  </si>
  <si>
    <t>Johnny Huss</t>
  </si>
  <si>
    <t>Joakim Önander</t>
  </si>
  <si>
    <t>Betalat</t>
  </si>
  <si>
    <t>700809-009</t>
  </si>
  <si>
    <t>560115-017</t>
  </si>
  <si>
    <t>Totalt Öregrund</t>
  </si>
  <si>
    <t>Totalt Älvkarleby</t>
  </si>
  <si>
    <t>Totalt Örbyhus</t>
  </si>
  <si>
    <t>Totalt Hallstavik</t>
  </si>
  <si>
    <t>Per Axén</t>
  </si>
  <si>
    <t>SWISH: 070 444 33 29</t>
  </si>
  <si>
    <t>Daniel Sjölund</t>
  </si>
  <si>
    <t>740721-040</t>
  </si>
  <si>
    <t>Jeanette Andersson</t>
  </si>
  <si>
    <t>650826-042</t>
  </si>
  <si>
    <t>460412-031</t>
  </si>
  <si>
    <t>Inger Steen</t>
  </si>
  <si>
    <t>Emil Östling</t>
  </si>
  <si>
    <t>000115-016</t>
  </si>
  <si>
    <t>Thomas Eriksson</t>
  </si>
  <si>
    <t>860407-035</t>
  </si>
  <si>
    <t>Torgny Hellsing</t>
  </si>
  <si>
    <t>601227-039</t>
  </si>
  <si>
    <t>Richard Grönlund</t>
  </si>
  <si>
    <t>621116-019</t>
  </si>
  <si>
    <t>Johan Hansson</t>
  </si>
  <si>
    <t>900922-035</t>
  </si>
  <si>
    <t>Gävle GK</t>
  </si>
  <si>
    <t>Björn Jansson</t>
  </si>
  <si>
    <t>791130-028</t>
  </si>
  <si>
    <t>Omr.faktor</t>
  </si>
  <si>
    <t>Priser, plats 1-5</t>
  </si>
  <si>
    <t>Priser, plats 1-3</t>
  </si>
  <si>
    <t>Andreas Persson</t>
  </si>
  <si>
    <t>920917-058</t>
  </si>
  <si>
    <t>Andreas Nordén</t>
  </si>
  <si>
    <t>800626-025</t>
  </si>
  <si>
    <t>Tobias Engvall</t>
  </si>
  <si>
    <t>880918-017</t>
  </si>
  <si>
    <t>Hans Larsson</t>
  </si>
  <si>
    <t>530921-022</t>
  </si>
  <si>
    <t>Jan Eklöf</t>
  </si>
  <si>
    <t>530608-019</t>
  </si>
  <si>
    <t>Lennart Wahlberg</t>
  </si>
  <si>
    <t>Ulf Thorn</t>
  </si>
  <si>
    <t>511216-023</t>
  </si>
  <si>
    <t>Ronny Sarén</t>
  </si>
  <si>
    <t>500426-027</t>
  </si>
  <si>
    <t>Olandsbygdens GK</t>
  </si>
  <si>
    <t>Jonatan Lönnberg</t>
  </si>
  <si>
    <t>Jan-Olov Edling</t>
  </si>
  <si>
    <t>551021-026</t>
  </si>
  <si>
    <t>520427-027</t>
  </si>
  <si>
    <t>961201-026</t>
  </si>
  <si>
    <t>Eero Ikäläinen</t>
  </si>
  <si>
    <t>670317-025</t>
  </si>
  <si>
    <t>Edenhof</t>
  </si>
  <si>
    <t>Grönlunds</t>
  </si>
  <si>
    <t>Poäng, de 4 bästa resultaten</t>
  </si>
  <si>
    <t>Resultat - Serietävling 2, Öregrund fre 5 juni</t>
  </si>
  <si>
    <t>FIF TOUR 2026</t>
  </si>
  <si>
    <t>Resultat - Serietävling 1, Älvkarleby fre 22 maj</t>
  </si>
  <si>
    <t>Närmast på hål 18 (4,03 m), 200 kr till Tobias Engvall</t>
  </si>
  <si>
    <t>Ulf Jonsson</t>
  </si>
  <si>
    <t xml:space="preserve"> 660603-025</t>
  </si>
  <si>
    <t>Urban Persson</t>
  </si>
  <si>
    <t>570303-032</t>
  </si>
  <si>
    <t>Jerker Ström</t>
  </si>
  <si>
    <t>840830-034</t>
  </si>
  <si>
    <t>Stefan Olsson</t>
  </si>
  <si>
    <t>620521-021</t>
  </si>
  <si>
    <t>Fredrik Stenlund</t>
  </si>
  <si>
    <t>930207-043</t>
  </si>
  <si>
    <t>Golf Uppsala</t>
  </si>
  <si>
    <t>060317-037</t>
  </si>
  <si>
    <t>Larsvidar Landström</t>
  </si>
  <si>
    <t>Resultat - Serietävling 3, Edenhof GK mån 15 juni</t>
  </si>
  <si>
    <t>Närmast på hål X (X,XX m), 200 kr till Xxx Xxx</t>
  </si>
  <si>
    <t>Närmast på hål 7 (X,XX m), 200 kr till Xxx Xxx</t>
  </si>
  <si>
    <t>Resultat - Serietävling 5, Grönlunds fre 14 aug</t>
  </si>
  <si>
    <t>Närmast på hål 10 (X,XX m), 200 kr till Xxx Xxx</t>
  </si>
  <si>
    <t>Resultat - Serietävling 6, Hallstavik tor 27 aug</t>
  </si>
  <si>
    <t>Resultat - Serietävling 4, Örbyhus fre 7 aug</t>
  </si>
  <si>
    <t>Totalt Edenhof</t>
  </si>
  <si>
    <t>Totalt till vinstpotten 2026</t>
  </si>
  <si>
    <t>Totalt Grönlunds</t>
  </si>
  <si>
    <t>Till vinstpotten 2026</t>
  </si>
  <si>
    <t xml:space="preserve">Till vinstpotten 2026 (fördelas i vinster i höst, vanligtvis vid prisutdelningen när vi har flaggtävling i september) </t>
  </si>
  <si>
    <t>Minus sex närmast hål (1200 kr) och minus 600 kr för flest birdies</t>
  </si>
  <si>
    <t>Håkan Schröder</t>
  </si>
  <si>
    <t>660608-005</t>
  </si>
  <si>
    <t>Catharina Frostner</t>
  </si>
  <si>
    <t>780428-029</t>
  </si>
  <si>
    <t>Mattias Hedström</t>
  </si>
  <si>
    <t>850319-057</t>
  </si>
  <si>
    <t>Kenneth Johansson</t>
  </si>
  <si>
    <t>661020-043</t>
  </si>
  <si>
    <t>Pär Andersson</t>
  </si>
  <si>
    <t>750130-042</t>
  </si>
  <si>
    <t>Tord Hallerström</t>
  </si>
  <si>
    <t xml:space="preserve">620712-039 </t>
  </si>
  <si>
    <t>680321-050</t>
  </si>
  <si>
    <t>Krister Öster</t>
  </si>
  <si>
    <t>Wattholma GK</t>
  </si>
  <si>
    <t>Närmast på hål 4 (0,77 m), 200 kr till Eero Ikäläinen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</si>
</sst>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7"/>
  <sheetViews>
    <sheetView zoomScaleNormal="100" workbookViewId="0">
      <selection activeCell="A2" sqref="A2"/>
    </sheetView>
  </sheetViews>
  <sheetFormatPr defaultColWidth="44.28515625" defaultRowHeight="12.75" x14ac:dyDescent="0.2"/>
  <cols>
    <col min="1" max="1" width="25.7109375" style="1" customWidth="1"/>
    <col min="2" max="2" width="11.140625" style="2" bestFit="1" customWidth="1"/>
    <col min="3" max="3" width="17.42578125" style="2" bestFit="1" customWidth="1"/>
    <col min="4" max="4" width="4.85546875" style="2" bestFit="1" customWidth="1"/>
    <col min="5" max="5" width="6.140625" style="2" bestFit="1" customWidth="1"/>
    <col min="6" max="6" width="6.42578125" style="2" bestFit="1" customWidth="1"/>
    <col min="7" max="7" width="5.7109375" style="2" bestFit="1" customWidth="1"/>
    <col min="8" max="8" width="9.7109375" style="2" bestFit="1" customWidth="1"/>
    <col min="9" max="9" width="6.85546875" style="2" bestFit="1" customWidth="1"/>
    <col min="10" max="10" width="7.42578125" style="2" bestFit="1" customWidth="1"/>
    <col min="11" max="11" width="20.85546875" style="1" bestFit="1" customWidth="1"/>
    <col min="12" max="16384" width="44.28515625" style="1"/>
  </cols>
  <sheetData>
    <row r="1" spans="1:11" ht="18" x14ac:dyDescent="0.2">
      <c r="A1" s="7" t="s">
        <v>83</v>
      </c>
      <c r="B1" s="8"/>
      <c r="C1" s="9"/>
      <c r="D1" s="8"/>
      <c r="E1" s="8"/>
      <c r="F1" s="8"/>
      <c r="G1" s="8"/>
      <c r="H1" s="8"/>
      <c r="I1" s="8"/>
    </row>
    <row r="2" spans="1:11" s="2" customFormat="1" ht="54.95" customHeight="1" x14ac:dyDescent="0.2">
      <c r="A2" s="10" t="s">
        <v>2</v>
      </c>
      <c r="B2" s="10" t="s">
        <v>8</v>
      </c>
      <c r="C2" s="10" t="s">
        <v>4</v>
      </c>
      <c r="D2" s="11" t="s">
        <v>0</v>
      </c>
      <c r="E2" s="11" t="s">
        <v>10</v>
      </c>
      <c r="F2" s="11" t="s">
        <v>9</v>
      </c>
      <c r="G2" s="11" t="s">
        <v>11</v>
      </c>
      <c r="H2" s="11" t="s">
        <v>12</v>
      </c>
      <c r="I2" s="11" t="s">
        <v>13</v>
      </c>
      <c r="J2" s="10" t="s">
        <v>24</v>
      </c>
      <c r="K2" s="2" t="s">
        <v>32</v>
      </c>
    </row>
    <row r="3" spans="1:11" ht="15" customHeight="1" x14ac:dyDescent="0.2">
      <c r="A3" s="12" t="s">
        <v>21</v>
      </c>
      <c r="B3" s="13" t="s">
        <v>3</v>
      </c>
      <c r="C3" s="13" t="s">
        <v>6</v>
      </c>
      <c r="D3" s="14">
        <v>23.7</v>
      </c>
      <c r="E3" s="13">
        <v>26</v>
      </c>
      <c r="F3" s="13">
        <v>94</v>
      </c>
      <c r="G3" s="13">
        <f t="shared" ref="G3:G4" si="0">F3-E3</f>
        <v>68</v>
      </c>
      <c r="H3" s="13">
        <v>1</v>
      </c>
      <c r="I3" s="13">
        <v>10</v>
      </c>
      <c r="J3" s="13">
        <v>50</v>
      </c>
    </row>
    <row r="4" spans="1:11" ht="15" customHeight="1" x14ac:dyDescent="0.2">
      <c r="A4" s="12" t="s">
        <v>66</v>
      </c>
      <c r="B4" s="13" t="s">
        <v>67</v>
      </c>
      <c r="C4" s="13" t="s">
        <v>5</v>
      </c>
      <c r="D4" s="14">
        <v>24.1</v>
      </c>
      <c r="E4" s="15">
        <v>21</v>
      </c>
      <c r="F4" s="13">
        <v>91</v>
      </c>
      <c r="G4" s="13">
        <f t="shared" si="0"/>
        <v>70</v>
      </c>
      <c r="H4" s="13">
        <v>2</v>
      </c>
      <c r="I4" s="13">
        <v>9</v>
      </c>
      <c r="J4" s="13">
        <v>50</v>
      </c>
    </row>
    <row r="5" spans="1:11" ht="15" customHeight="1" x14ac:dyDescent="0.2">
      <c r="A5" s="12" t="s">
        <v>33</v>
      </c>
      <c r="B5" s="13" t="s">
        <v>34</v>
      </c>
      <c r="C5" s="13" t="s">
        <v>18</v>
      </c>
      <c r="D5" s="14">
        <v>10.199999999999999</v>
      </c>
      <c r="E5" s="13">
        <v>11</v>
      </c>
      <c r="F5" s="13">
        <v>83</v>
      </c>
      <c r="G5" s="13">
        <f t="shared" ref="G5:G6" si="1">F5-E5</f>
        <v>72</v>
      </c>
      <c r="H5" s="13">
        <v>3</v>
      </c>
      <c r="I5" s="13">
        <v>8</v>
      </c>
      <c r="J5" s="13">
        <v>50</v>
      </c>
    </row>
    <row r="6" spans="1:11" ht="15" customHeight="1" x14ac:dyDescent="0.2">
      <c r="A6" s="12" t="s">
        <v>76</v>
      </c>
      <c r="B6" s="13" t="s">
        <v>77</v>
      </c>
      <c r="C6" s="16" t="s">
        <v>18</v>
      </c>
      <c r="D6" s="14">
        <v>14.4</v>
      </c>
      <c r="E6" s="13">
        <v>15</v>
      </c>
      <c r="F6" s="13">
        <v>87</v>
      </c>
      <c r="G6" s="13">
        <f t="shared" si="1"/>
        <v>72</v>
      </c>
      <c r="H6" s="13">
        <v>4</v>
      </c>
      <c r="I6" s="13">
        <v>7</v>
      </c>
      <c r="J6" s="13">
        <v>50</v>
      </c>
    </row>
    <row r="7" spans="1:11" ht="15" customHeight="1" x14ac:dyDescent="0.2">
      <c r="A7" s="12" t="s">
        <v>50</v>
      </c>
      <c r="B7" s="13" t="s">
        <v>51</v>
      </c>
      <c r="C7" s="13" t="s">
        <v>6</v>
      </c>
      <c r="D7" s="14">
        <v>13</v>
      </c>
      <c r="E7" s="13">
        <v>14</v>
      </c>
      <c r="F7" s="13">
        <v>88</v>
      </c>
      <c r="G7" s="13">
        <f t="shared" ref="G7:G9" si="2">F7-E7</f>
        <v>74</v>
      </c>
      <c r="H7" s="13">
        <v>5</v>
      </c>
      <c r="I7" s="13">
        <v>6</v>
      </c>
      <c r="J7" s="13">
        <v>50</v>
      </c>
    </row>
    <row r="8" spans="1:11" ht="15" customHeight="1" x14ac:dyDescent="0.2">
      <c r="A8" s="12" t="s">
        <v>59</v>
      </c>
      <c r="B8" s="13" t="s">
        <v>60</v>
      </c>
      <c r="C8" s="13" t="s">
        <v>5</v>
      </c>
      <c r="D8" s="14">
        <v>9.3000000000000007</v>
      </c>
      <c r="E8" s="13">
        <v>10</v>
      </c>
      <c r="F8" s="13">
        <v>85</v>
      </c>
      <c r="G8" s="13">
        <f t="shared" si="2"/>
        <v>75</v>
      </c>
      <c r="H8" s="13">
        <v>6</v>
      </c>
      <c r="I8" s="13">
        <v>5</v>
      </c>
      <c r="J8" s="13">
        <v>50</v>
      </c>
    </row>
    <row r="9" spans="1:11" ht="15" customHeight="1" x14ac:dyDescent="0.2">
      <c r="A9" s="12" t="s">
        <v>72</v>
      </c>
      <c r="B9" s="13" t="s">
        <v>73</v>
      </c>
      <c r="C9" s="13" t="s">
        <v>7</v>
      </c>
      <c r="D9" s="14">
        <v>16.7</v>
      </c>
      <c r="E9" s="15">
        <v>15</v>
      </c>
      <c r="F9" s="13">
        <v>90</v>
      </c>
      <c r="G9" s="13">
        <f t="shared" si="2"/>
        <v>75</v>
      </c>
      <c r="H9" s="13">
        <v>7</v>
      </c>
      <c r="I9" s="13">
        <v>4</v>
      </c>
      <c r="J9" s="13">
        <v>50</v>
      </c>
    </row>
    <row r="10" spans="1:11" ht="15" customHeight="1" x14ac:dyDescent="0.2">
      <c r="A10" s="12" t="s">
        <v>55</v>
      </c>
      <c r="B10" s="13" t="s">
        <v>56</v>
      </c>
      <c r="C10" s="13" t="s">
        <v>6</v>
      </c>
      <c r="D10" s="14">
        <v>21.3</v>
      </c>
      <c r="E10" s="13">
        <v>23</v>
      </c>
      <c r="F10" s="13">
        <v>98</v>
      </c>
      <c r="G10" s="13">
        <f>F10-E10</f>
        <v>75</v>
      </c>
      <c r="H10" s="13">
        <v>8</v>
      </c>
      <c r="I10" s="13">
        <v>3</v>
      </c>
      <c r="J10" s="13">
        <v>50</v>
      </c>
    </row>
    <row r="11" spans="1:11" ht="15" customHeight="1" x14ac:dyDescent="0.2">
      <c r="A11" s="12" t="s">
        <v>39</v>
      </c>
      <c r="B11" s="13" t="s">
        <v>40</v>
      </c>
      <c r="C11" s="13" t="s">
        <v>18</v>
      </c>
      <c r="D11" s="14">
        <v>9.8000000000000007</v>
      </c>
      <c r="E11" s="13">
        <v>10</v>
      </c>
      <c r="F11" s="13">
        <v>86</v>
      </c>
      <c r="G11" s="13">
        <f>F11-E11</f>
        <v>76</v>
      </c>
      <c r="H11" s="13">
        <v>9</v>
      </c>
      <c r="I11" s="13">
        <v>2</v>
      </c>
      <c r="J11" s="13">
        <v>50</v>
      </c>
    </row>
    <row r="12" spans="1:11" ht="15" customHeight="1" x14ac:dyDescent="0.2">
      <c r="A12" s="12" t="s">
        <v>68</v>
      </c>
      <c r="B12" s="13" t="s">
        <v>69</v>
      </c>
      <c r="C12" s="13" t="s">
        <v>5</v>
      </c>
      <c r="D12" s="14">
        <v>24.9</v>
      </c>
      <c r="E12" s="15">
        <v>21</v>
      </c>
      <c r="F12" s="13">
        <v>97</v>
      </c>
      <c r="G12" s="13">
        <f t="shared" ref="G12" si="3">F12-E12</f>
        <v>76</v>
      </c>
      <c r="H12" s="13">
        <v>10</v>
      </c>
      <c r="I12" s="13">
        <v>1</v>
      </c>
      <c r="J12" s="13">
        <v>50</v>
      </c>
    </row>
    <row r="13" spans="1:11" ht="15" customHeight="1" x14ac:dyDescent="0.2">
      <c r="A13" s="12" t="s">
        <v>35</v>
      </c>
      <c r="B13" s="13" t="s">
        <v>36</v>
      </c>
      <c r="C13" s="13" t="s">
        <v>5</v>
      </c>
      <c r="D13" s="14">
        <v>20.100000000000001</v>
      </c>
      <c r="E13" s="13">
        <v>22</v>
      </c>
      <c r="F13" s="13">
        <v>98</v>
      </c>
      <c r="G13" s="13">
        <f t="shared" ref="G13:G20" si="4">F13-E13</f>
        <v>76</v>
      </c>
      <c r="H13" s="13">
        <v>11</v>
      </c>
      <c r="I13" s="13"/>
      <c r="J13" s="13">
        <v>50</v>
      </c>
    </row>
    <row r="14" spans="1:11" ht="15" customHeight="1" x14ac:dyDescent="0.2">
      <c r="A14" s="12" t="s">
        <v>31</v>
      </c>
      <c r="B14" s="13" t="s">
        <v>26</v>
      </c>
      <c r="C14" s="13" t="s">
        <v>5</v>
      </c>
      <c r="D14" s="14">
        <v>21.5</v>
      </c>
      <c r="E14" s="13">
        <v>23</v>
      </c>
      <c r="F14" s="13">
        <v>99</v>
      </c>
      <c r="G14" s="13">
        <f t="shared" si="4"/>
        <v>76</v>
      </c>
      <c r="H14" s="13">
        <v>12</v>
      </c>
      <c r="I14" s="13"/>
      <c r="J14" s="13">
        <v>50</v>
      </c>
    </row>
    <row r="15" spans="1:11" ht="15" customHeight="1" x14ac:dyDescent="0.2">
      <c r="A15" s="12" t="s">
        <v>63</v>
      </c>
      <c r="B15" s="13" t="s">
        <v>64</v>
      </c>
      <c r="C15" s="13" t="s">
        <v>5</v>
      </c>
      <c r="D15" s="14">
        <v>30.6</v>
      </c>
      <c r="E15" s="15">
        <v>30</v>
      </c>
      <c r="F15" s="13">
        <v>106</v>
      </c>
      <c r="G15" s="13">
        <f t="shared" si="4"/>
        <v>76</v>
      </c>
      <c r="H15" s="13">
        <v>13</v>
      </c>
      <c r="I15" s="13"/>
      <c r="J15" s="13">
        <v>50</v>
      </c>
    </row>
    <row r="16" spans="1:11" ht="15" customHeight="1" x14ac:dyDescent="0.2">
      <c r="A16" s="12" t="s">
        <v>65</v>
      </c>
      <c r="B16" s="13" t="s">
        <v>74</v>
      </c>
      <c r="C16" s="13" t="s">
        <v>5</v>
      </c>
      <c r="D16" s="14">
        <v>20.2</v>
      </c>
      <c r="E16" s="15">
        <v>19</v>
      </c>
      <c r="F16" s="13">
        <v>96</v>
      </c>
      <c r="G16" s="13">
        <f t="shared" si="4"/>
        <v>77</v>
      </c>
      <c r="H16" s="13">
        <v>14</v>
      </c>
      <c r="I16" s="13"/>
      <c r="J16" s="13">
        <v>50</v>
      </c>
    </row>
    <row r="17" spans="1:10" ht="15" customHeight="1" x14ac:dyDescent="0.2">
      <c r="A17" s="12" t="s">
        <v>61</v>
      </c>
      <c r="B17" s="13" t="s">
        <v>62</v>
      </c>
      <c r="C17" s="13" t="s">
        <v>5</v>
      </c>
      <c r="D17" s="14">
        <v>15.8</v>
      </c>
      <c r="E17" s="15">
        <v>15</v>
      </c>
      <c r="F17" s="13">
        <v>92</v>
      </c>
      <c r="G17" s="13">
        <f t="shared" si="4"/>
        <v>77</v>
      </c>
      <c r="H17" s="13">
        <v>15</v>
      </c>
      <c r="I17" s="13"/>
      <c r="J17" s="13">
        <v>50</v>
      </c>
    </row>
    <row r="18" spans="1:10" ht="15" customHeight="1" x14ac:dyDescent="0.2">
      <c r="A18" s="12" t="s">
        <v>85</v>
      </c>
      <c r="B18" s="13" t="s">
        <v>86</v>
      </c>
      <c r="C18" s="13" t="s">
        <v>5</v>
      </c>
      <c r="D18" s="14">
        <v>21.2</v>
      </c>
      <c r="E18" s="13">
        <v>23</v>
      </c>
      <c r="F18" s="13">
        <v>100</v>
      </c>
      <c r="G18" s="13">
        <f t="shared" si="4"/>
        <v>77</v>
      </c>
      <c r="H18" s="13">
        <v>16</v>
      </c>
      <c r="I18" s="13"/>
      <c r="J18" s="13">
        <v>50</v>
      </c>
    </row>
    <row r="19" spans="1:10" ht="15" customHeight="1" x14ac:dyDescent="0.2">
      <c r="A19" s="12" t="s">
        <v>87</v>
      </c>
      <c r="B19" s="13" t="s">
        <v>88</v>
      </c>
      <c r="C19" s="13" t="s">
        <v>6</v>
      </c>
      <c r="D19" s="14">
        <v>19.2</v>
      </c>
      <c r="E19" s="13">
        <v>21</v>
      </c>
      <c r="F19" s="13">
        <v>99</v>
      </c>
      <c r="G19" s="13">
        <f t="shared" si="4"/>
        <v>78</v>
      </c>
      <c r="H19" s="13">
        <v>17</v>
      </c>
      <c r="I19" s="13"/>
      <c r="J19" s="13">
        <v>50</v>
      </c>
    </row>
    <row r="20" spans="1:10" ht="15" customHeight="1" x14ac:dyDescent="0.2">
      <c r="A20" s="12" t="s">
        <v>45</v>
      </c>
      <c r="B20" s="13" t="s">
        <v>46</v>
      </c>
      <c r="C20" s="13" t="s">
        <v>7</v>
      </c>
      <c r="D20" s="14">
        <v>21.5</v>
      </c>
      <c r="E20" s="13">
        <v>23</v>
      </c>
      <c r="F20" s="13">
        <v>101</v>
      </c>
      <c r="G20" s="13">
        <f t="shared" si="4"/>
        <v>78</v>
      </c>
      <c r="H20" s="13">
        <v>18</v>
      </c>
      <c r="I20" s="13"/>
      <c r="J20" s="33"/>
    </row>
    <row r="21" spans="1:10" ht="15" customHeight="1" x14ac:dyDescent="0.2">
      <c r="A21" s="12" t="s">
        <v>41</v>
      </c>
      <c r="B21" s="13" t="s">
        <v>42</v>
      </c>
      <c r="C21" s="13" t="s">
        <v>5</v>
      </c>
      <c r="D21" s="14">
        <v>12.5</v>
      </c>
      <c r="E21" s="13">
        <v>13</v>
      </c>
      <c r="F21" s="13">
        <v>92</v>
      </c>
      <c r="G21" s="13">
        <f t="shared" ref="G21:G28" si="5">F21-E21</f>
        <v>79</v>
      </c>
      <c r="H21" s="13">
        <v>19</v>
      </c>
      <c r="I21" s="13"/>
      <c r="J21" s="13">
        <v>50</v>
      </c>
    </row>
    <row r="22" spans="1:10" ht="15" customHeight="1" x14ac:dyDescent="0.2">
      <c r="A22" s="12" t="s">
        <v>71</v>
      </c>
      <c r="B22" s="13" t="s">
        <v>75</v>
      </c>
      <c r="C22" s="13" t="s">
        <v>7</v>
      </c>
      <c r="D22" s="14">
        <v>18.5</v>
      </c>
      <c r="E22" s="13">
        <v>20</v>
      </c>
      <c r="F22" s="13">
        <v>99</v>
      </c>
      <c r="G22" s="13">
        <f t="shared" si="5"/>
        <v>79</v>
      </c>
      <c r="H22" s="13">
        <v>20</v>
      </c>
      <c r="I22" s="13"/>
      <c r="J22" s="13">
        <v>50</v>
      </c>
    </row>
    <row r="23" spans="1:10" ht="15" customHeight="1" x14ac:dyDescent="0.2">
      <c r="A23" s="12" t="s">
        <v>89</v>
      </c>
      <c r="B23" s="13" t="s">
        <v>90</v>
      </c>
      <c r="C23" s="13" t="s">
        <v>5</v>
      </c>
      <c r="D23" s="14">
        <v>24.3</v>
      </c>
      <c r="E23" s="13">
        <v>26</v>
      </c>
      <c r="F23" s="13">
        <v>105</v>
      </c>
      <c r="G23" s="13">
        <f t="shared" si="5"/>
        <v>79</v>
      </c>
      <c r="H23" s="13">
        <v>21</v>
      </c>
      <c r="I23" s="13"/>
      <c r="J23" s="13">
        <v>50</v>
      </c>
    </row>
    <row r="24" spans="1:10" ht="15" customHeight="1" x14ac:dyDescent="0.2">
      <c r="A24" s="12" t="s">
        <v>22</v>
      </c>
      <c r="B24" s="13" t="s">
        <v>1</v>
      </c>
      <c r="C24" s="13" t="s">
        <v>5</v>
      </c>
      <c r="D24" s="14">
        <v>9.6</v>
      </c>
      <c r="E24" s="13">
        <v>10</v>
      </c>
      <c r="F24" s="13">
        <v>90</v>
      </c>
      <c r="G24" s="13">
        <f t="shared" si="5"/>
        <v>80</v>
      </c>
      <c r="H24" s="13">
        <v>22</v>
      </c>
      <c r="I24" s="13"/>
      <c r="J24" s="13">
        <v>50</v>
      </c>
    </row>
    <row r="25" spans="1:10" ht="15" customHeight="1" x14ac:dyDescent="0.2">
      <c r="A25" s="12" t="s">
        <v>43</v>
      </c>
      <c r="B25" s="13" t="s">
        <v>44</v>
      </c>
      <c r="C25" s="13" t="s">
        <v>49</v>
      </c>
      <c r="D25" s="14">
        <v>31</v>
      </c>
      <c r="E25" s="13">
        <v>34</v>
      </c>
      <c r="F25" s="13">
        <v>116</v>
      </c>
      <c r="G25" s="13">
        <f t="shared" si="5"/>
        <v>82</v>
      </c>
      <c r="H25" s="13">
        <v>23</v>
      </c>
      <c r="I25" s="13"/>
      <c r="J25" s="13">
        <v>50</v>
      </c>
    </row>
    <row r="26" spans="1:10" ht="15" customHeight="1" x14ac:dyDescent="0.2">
      <c r="A26" s="12" t="s">
        <v>57</v>
      </c>
      <c r="B26" s="13" t="s">
        <v>58</v>
      </c>
      <c r="C26" s="13" t="s">
        <v>5</v>
      </c>
      <c r="D26" s="14">
        <v>16.7</v>
      </c>
      <c r="E26" s="13">
        <v>18</v>
      </c>
      <c r="F26" s="13">
        <v>101</v>
      </c>
      <c r="G26" s="13">
        <f t="shared" si="5"/>
        <v>83</v>
      </c>
      <c r="H26" s="13">
        <v>24</v>
      </c>
      <c r="I26" s="13"/>
      <c r="J26" s="13">
        <v>50</v>
      </c>
    </row>
    <row r="27" spans="1:10" ht="15" customHeight="1" x14ac:dyDescent="0.2">
      <c r="A27" s="12" t="s">
        <v>38</v>
      </c>
      <c r="B27" s="13" t="s">
        <v>37</v>
      </c>
      <c r="C27" s="13" t="s">
        <v>5</v>
      </c>
      <c r="D27" s="14">
        <v>35.6</v>
      </c>
      <c r="E27" s="13">
        <v>39</v>
      </c>
      <c r="F27" s="13">
        <v>122</v>
      </c>
      <c r="G27" s="13">
        <f t="shared" si="5"/>
        <v>83</v>
      </c>
      <c r="H27" s="13">
        <v>25</v>
      </c>
      <c r="I27" s="13"/>
      <c r="J27" s="13">
        <v>50</v>
      </c>
    </row>
    <row r="28" spans="1:10" ht="15" customHeight="1" x14ac:dyDescent="0.2">
      <c r="A28" s="12" t="s">
        <v>93</v>
      </c>
      <c r="B28" s="13" t="s">
        <v>94</v>
      </c>
      <c r="C28" s="13" t="s">
        <v>95</v>
      </c>
      <c r="D28" s="14">
        <v>15.7</v>
      </c>
      <c r="E28" s="13">
        <v>17</v>
      </c>
      <c r="F28" s="13">
        <v>101</v>
      </c>
      <c r="G28" s="13">
        <f t="shared" si="5"/>
        <v>84</v>
      </c>
      <c r="H28" s="13">
        <v>26</v>
      </c>
      <c r="I28" s="13"/>
      <c r="J28" s="13">
        <v>50</v>
      </c>
    </row>
    <row r="29" spans="1:10" ht="15" customHeight="1" x14ac:dyDescent="0.2">
      <c r="A29" s="12" t="s">
        <v>91</v>
      </c>
      <c r="B29" s="13" t="s">
        <v>92</v>
      </c>
      <c r="C29" s="13" t="s">
        <v>5</v>
      </c>
      <c r="D29" s="14">
        <v>21.8</v>
      </c>
      <c r="E29" s="13">
        <v>24</v>
      </c>
      <c r="F29" s="13">
        <v>108</v>
      </c>
      <c r="G29" s="13">
        <f t="shared" ref="G29:G31" si="6">F29-E29</f>
        <v>84</v>
      </c>
      <c r="H29" s="13">
        <v>27</v>
      </c>
      <c r="I29" s="13"/>
      <c r="J29" s="13">
        <v>50</v>
      </c>
    </row>
    <row r="30" spans="1:10" ht="15" customHeight="1" x14ac:dyDescent="0.2">
      <c r="A30" s="12" t="s">
        <v>47</v>
      </c>
      <c r="B30" s="13" t="s">
        <v>48</v>
      </c>
      <c r="C30" s="13" t="s">
        <v>5</v>
      </c>
      <c r="D30" s="14">
        <v>7.9</v>
      </c>
      <c r="E30" s="13">
        <v>8</v>
      </c>
      <c r="F30" s="13">
        <v>93</v>
      </c>
      <c r="G30" s="13">
        <f t="shared" si="6"/>
        <v>85</v>
      </c>
      <c r="H30" s="13">
        <v>28</v>
      </c>
      <c r="I30" s="13"/>
      <c r="J30" s="13">
        <v>50</v>
      </c>
    </row>
    <row r="31" spans="1:10" ht="15" customHeight="1" x14ac:dyDescent="0.2">
      <c r="A31" s="12" t="s">
        <v>97</v>
      </c>
      <c r="B31" s="13" t="s">
        <v>96</v>
      </c>
      <c r="C31" s="13" t="s">
        <v>70</v>
      </c>
      <c r="D31" s="14">
        <v>17.3</v>
      </c>
      <c r="E31" s="13">
        <v>18</v>
      </c>
      <c r="F31" s="13">
        <v>104</v>
      </c>
      <c r="G31" s="13">
        <f t="shared" si="6"/>
        <v>86</v>
      </c>
      <c r="H31" s="13">
        <v>29</v>
      </c>
      <c r="I31" s="13"/>
      <c r="J31" s="13">
        <v>50</v>
      </c>
    </row>
    <row r="32" spans="1:10" ht="15" customHeight="1" x14ac:dyDescent="0.2">
      <c r="A32" s="12" t="s">
        <v>23</v>
      </c>
      <c r="B32" s="13" t="s">
        <v>25</v>
      </c>
      <c r="C32" s="13" t="s">
        <v>18</v>
      </c>
      <c r="D32" s="14">
        <v>14.5</v>
      </c>
      <c r="E32" s="13">
        <v>15</v>
      </c>
      <c r="F32" s="13">
        <v>104</v>
      </c>
      <c r="G32" s="13">
        <f>F32-E32</f>
        <v>89</v>
      </c>
      <c r="H32" s="13">
        <v>30</v>
      </c>
      <c r="I32" s="13"/>
      <c r="J32" s="13">
        <v>50</v>
      </c>
    </row>
    <row r="33" spans="1:11" ht="15" customHeight="1" x14ac:dyDescent="0.2">
      <c r="A33" s="12"/>
      <c r="B33" s="13"/>
      <c r="C33" s="13"/>
      <c r="D33" s="14"/>
      <c r="E33" s="13"/>
      <c r="F33" s="13"/>
      <c r="G33" s="13"/>
      <c r="H33" s="13"/>
      <c r="I33" s="13"/>
      <c r="J33" s="13"/>
    </row>
    <row r="35" spans="1:11" x14ac:dyDescent="0.2">
      <c r="A35" s="3" t="s">
        <v>84</v>
      </c>
      <c r="J35" s="6">
        <f>SUM(J3:J32)</f>
        <v>1450</v>
      </c>
      <c r="K35" s="3" t="s">
        <v>28</v>
      </c>
    </row>
    <row r="36" spans="1:11" x14ac:dyDescent="0.2">
      <c r="J36" s="2">
        <f>J35-200</f>
        <v>1250</v>
      </c>
      <c r="K36" s="3" t="s">
        <v>108</v>
      </c>
    </row>
    <row r="37" spans="1:11" x14ac:dyDescent="0.2">
      <c r="K37" s="3"/>
    </row>
  </sheetData>
  <pageMargins left="0.7" right="0.7" top="0.75" bottom="0.75" header="0.3" footer="0.3"/>
  <pageSetup paperSize="9" scale="78" orientation="portrait" verticalDpi="598" r:id="rId1"/>
  <headerFooter>
    <oddFooter>&amp;L_x000D_&amp;1#&amp;"Arial"&amp;6&amp;K737373 Confidentiality: C1 -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6"/>
  <sheetViews>
    <sheetView tabSelected="1" workbookViewId="0">
      <selection activeCell="A2" sqref="A2"/>
    </sheetView>
  </sheetViews>
  <sheetFormatPr defaultColWidth="44.28515625" defaultRowHeight="12.75" x14ac:dyDescent="0.2"/>
  <cols>
    <col min="1" max="1" width="25.7109375" style="1" customWidth="1"/>
    <col min="2" max="2" width="10.5703125" style="2" bestFit="1" customWidth="1"/>
    <col min="3" max="3" width="15" style="2" bestFit="1" customWidth="1"/>
    <col min="4" max="4" width="4.85546875" style="2" bestFit="1" customWidth="1"/>
    <col min="5" max="5" width="6.140625" style="2" bestFit="1" customWidth="1"/>
    <col min="6" max="6" width="6.42578125" style="2" bestFit="1" customWidth="1"/>
    <col min="7" max="7" width="5.7109375" style="2" bestFit="1" customWidth="1"/>
    <col min="8" max="8" width="9.7109375" style="2" bestFit="1" customWidth="1"/>
    <col min="9" max="9" width="6.85546875" style="2" bestFit="1" customWidth="1"/>
    <col min="10" max="10" width="7.42578125" style="2" bestFit="1" customWidth="1"/>
    <col min="11" max="11" width="20.28515625" style="1" bestFit="1" customWidth="1"/>
    <col min="12" max="16384" width="44.28515625" style="1"/>
  </cols>
  <sheetData>
    <row r="1" spans="1:11" ht="18" x14ac:dyDescent="0.2">
      <c r="A1" s="23" t="s">
        <v>81</v>
      </c>
      <c r="B1" s="24"/>
      <c r="C1" s="25"/>
      <c r="D1" s="24"/>
      <c r="E1" s="24"/>
      <c r="F1" s="24"/>
      <c r="G1" s="24"/>
      <c r="H1" s="24"/>
      <c r="I1" s="26"/>
    </row>
    <row r="2" spans="1:11" s="2" customFormat="1" ht="54.95" customHeight="1" x14ac:dyDescent="0.2">
      <c r="A2" s="10" t="s">
        <v>2</v>
      </c>
      <c r="B2" s="10" t="s">
        <v>8</v>
      </c>
      <c r="C2" s="10" t="s">
        <v>4</v>
      </c>
      <c r="D2" s="11" t="s">
        <v>0</v>
      </c>
      <c r="E2" s="11" t="s">
        <v>10</v>
      </c>
      <c r="F2" s="11" t="s">
        <v>9</v>
      </c>
      <c r="G2" s="11" t="s">
        <v>11</v>
      </c>
      <c r="H2" s="11" t="s">
        <v>12</v>
      </c>
      <c r="I2" s="11" t="s">
        <v>13</v>
      </c>
      <c r="J2" s="10" t="s">
        <v>24</v>
      </c>
      <c r="K2" s="2" t="s">
        <v>32</v>
      </c>
    </row>
    <row r="3" spans="1:11" ht="15" customHeight="1" x14ac:dyDescent="0.2">
      <c r="A3" s="12" t="s">
        <v>50</v>
      </c>
      <c r="B3" s="13" t="s">
        <v>51</v>
      </c>
      <c r="C3" s="13" t="s">
        <v>6</v>
      </c>
      <c r="D3" s="14">
        <v>13.1</v>
      </c>
      <c r="E3" s="13">
        <v>13</v>
      </c>
      <c r="F3" s="13">
        <v>81</v>
      </c>
      <c r="G3" s="13">
        <f t="shared" ref="G3:G32" si="0">F3-E3</f>
        <v>68</v>
      </c>
      <c r="H3" s="13">
        <v>1</v>
      </c>
      <c r="I3" s="13">
        <v>10</v>
      </c>
      <c r="J3" s="13">
        <v>50</v>
      </c>
      <c r="K3" s="3"/>
    </row>
    <row r="4" spans="1:11" ht="15" customHeight="1" x14ac:dyDescent="0.2">
      <c r="A4" s="12" t="s">
        <v>111</v>
      </c>
      <c r="B4" s="13" t="s">
        <v>112</v>
      </c>
      <c r="C4" s="13" t="s">
        <v>5</v>
      </c>
      <c r="D4" s="14">
        <v>11.2</v>
      </c>
      <c r="E4" s="13">
        <v>10</v>
      </c>
      <c r="F4" s="13">
        <v>80</v>
      </c>
      <c r="G4" s="13">
        <f t="shared" si="0"/>
        <v>70</v>
      </c>
      <c r="H4" s="13">
        <v>2</v>
      </c>
      <c r="I4" s="13">
        <v>9</v>
      </c>
      <c r="J4" s="13">
        <v>50</v>
      </c>
      <c r="K4" s="3"/>
    </row>
    <row r="5" spans="1:11" ht="15" customHeight="1" x14ac:dyDescent="0.2">
      <c r="A5" s="12" t="s">
        <v>22</v>
      </c>
      <c r="B5" s="13" t="s">
        <v>1</v>
      </c>
      <c r="C5" s="13" t="s">
        <v>5</v>
      </c>
      <c r="D5" s="14">
        <v>10.9</v>
      </c>
      <c r="E5" s="13">
        <v>10</v>
      </c>
      <c r="F5" s="13">
        <v>83</v>
      </c>
      <c r="G5" s="13">
        <f t="shared" si="0"/>
        <v>73</v>
      </c>
      <c r="H5" s="13">
        <v>3</v>
      </c>
      <c r="I5" s="13">
        <v>8</v>
      </c>
      <c r="J5" s="13">
        <v>50</v>
      </c>
      <c r="K5" s="3"/>
    </row>
    <row r="6" spans="1:11" ht="15" customHeight="1" x14ac:dyDescent="0.2">
      <c r="A6" s="12" t="s">
        <v>76</v>
      </c>
      <c r="B6" s="13" t="s">
        <v>77</v>
      </c>
      <c r="C6" s="13" t="s">
        <v>18</v>
      </c>
      <c r="D6" s="14">
        <v>15.1</v>
      </c>
      <c r="E6" s="13">
        <v>15</v>
      </c>
      <c r="F6" s="13">
        <v>88</v>
      </c>
      <c r="G6" s="13">
        <f t="shared" si="0"/>
        <v>73</v>
      </c>
      <c r="H6" s="13">
        <v>4</v>
      </c>
      <c r="I6" s="13">
        <v>7</v>
      </c>
      <c r="J6" s="13">
        <v>50</v>
      </c>
      <c r="K6" s="3"/>
    </row>
    <row r="7" spans="1:11" ht="15" customHeight="1" x14ac:dyDescent="0.2">
      <c r="A7" s="12" t="s">
        <v>31</v>
      </c>
      <c r="B7" s="13" t="s">
        <v>26</v>
      </c>
      <c r="C7" s="13" t="s">
        <v>5</v>
      </c>
      <c r="D7" s="14">
        <v>21.5</v>
      </c>
      <c r="E7" s="13">
        <v>22</v>
      </c>
      <c r="F7" s="13">
        <v>96</v>
      </c>
      <c r="G7" s="13">
        <f t="shared" si="0"/>
        <v>74</v>
      </c>
      <c r="H7" s="13">
        <v>5</v>
      </c>
      <c r="I7" s="13">
        <v>6</v>
      </c>
      <c r="J7" s="13">
        <v>50</v>
      </c>
      <c r="K7" s="3"/>
    </row>
    <row r="8" spans="1:11" ht="15" customHeight="1" x14ac:dyDescent="0.2">
      <c r="A8" s="12" t="s">
        <v>72</v>
      </c>
      <c r="B8" s="13" t="s">
        <v>73</v>
      </c>
      <c r="C8" s="13" t="s">
        <v>7</v>
      </c>
      <c r="D8" s="14">
        <v>16.7</v>
      </c>
      <c r="E8" s="13">
        <v>17</v>
      </c>
      <c r="F8" s="13">
        <v>92</v>
      </c>
      <c r="G8" s="13">
        <f t="shared" ref="G8:G14" si="1">F8-E8</f>
        <v>75</v>
      </c>
      <c r="H8" s="13">
        <v>6</v>
      </c>
      <c r="I8" s="13">
        <v>5</v>
      </c>
      <c r="J8" s="13">
        <v>50</v>
      </c>
      <c r="K8" s="3"/>
    </row>
    <row r="9" spans="1:11" ht="15" customHeight="1" x14ac:dyDescent="0.2">
      <c r="A9" s="12" t="s">
        <v>57</v>
      </c>
      <c r="B9" s="13" t="s">
        <v>58</v>
      </c>
      <c r="C9" s="13" t="s">
        <v>5</v>
      </c>
      <c r="D9" s="14">
        <v>16.7</v>
      </c>
      <c r="E9" s="13">
        <v>17</v>
      </c>
      <c r="F9" s="13">
        <v>92</v>
      </c>
      <c r="G9" s="13">
        <f t="shared" si="1"/>
        <v>75</v>
      </c>
      <c r="H9" s="13">
        <v>7</v>
      </c>
      <c r="I9" s="13">
        <v>4</v>
      </c>
      <c r="J9" s="33"/>
      <c r="K9" s="3"/>
    </row>
    <row r="10" spans="1:11" ht="15" customHeight="1" x14ac:dyDescent="0.2">
      <c r="A10" s="12" t="s">
        <v>66</v>
      </c>
      <c r="B10" s="13" t="s">
        <v>67</v>
      </c>
      <c r="C10" s="13" t="s">
        <v>5</v>
      </c>
      <c r="D10" s="14">
        <v>23.5</v>
      </c>
      <c r="E10" s="13">
        <v>19</v>
      </c>
      <c r="F10" s="13">
        <v>94</v>
      </c>
      <c r="G10" s="13">
        <f t="shared" si="1"/>
        <v>75</v>
      </c>
      <c r="H10" s="13">
        <v>8</v>
      </c>
      <c r="I10" s="13">
        <v>3</v>
      </c>
      <c r="J10" s="13">
        <v>50</v>
      </c>
      <c r="K10" s="3"/>
    </row>
    <row r="11" spans="1:11" ht="15" customHeight="1" x14ac:dyDescent="0.2">
      <c r="A11" s="12" t="s">
        <v>113</v>
      </c>
      <c r="B11" s="13" t="s">
        <v>114</v>
      </c>
      <c r="C11" s="13" t="s">
        <v>5</v>
      </c>
      <c r="D11" s="14">
        <v>10.6</v>
      </c>
      <c r="E11" s="13">
        <v>11</v>
      </c>
      <c r="F11" s="13">
        <v>87</v>
      </c>
      <c r="G11" s="13">
        <f t="shared" si="1"/>
        <v>76</v>
      </c>
      <c r="H11" s="13">
        <v>9</v>
      </c>
      <c r="I11" s="13">
        <v>2</v>
      </c>
      <c r="J11" s="13">
        <v>50</v>
      </c>
      <c r="K11" s="3"/>
    </row>
    <row r="12" spans="1:11" ht="15" customHeight="1" x14ac:dyDescent="0.2">
      <c r="A12" s="12" t="s">
        <v>115</v>
      </c>
      <c r="B12" s="13" t="s">
        <v>116</v>
      </c>
      <c r="C12" s="13" t="s">
        <v>5</v>
      </c>
      <c r="D12" s="14">
        <v>18.2</v>
      </c>
      <c r="E12" s="13">
        <v>19</v>
      </c>
      <c r="F12" s="13">
        <v>95</v>
      </c>
      <c r="G12" s="13">
        <f t="shared" si="1"/>
        <v>76</v>
      </c>
      <c r="H12" s="13">
        <v>10</v>
      </c>
      <c r="I12" s="13">
        <v>1</v>
      </c>
      <c r="J12" s="13">
        <v>50</v>
      </c>
      <c r="K12" s="3"/>
    </row>
    <row r="13" spans="1:11" ht="15" customHeight="1" x14ac:dyDescent="0.2">
      <c r="A13" s="12" t="s">
        <v>87</v>
      </c>
      <c r="B13" s="13" t="s">
        <v>88</v>
      </c>
      <c r="C13" s="13" t="s">
        <v>6</v>
      </c>
      <c r="D13" s="14">
        <v>19.100000000000001</v>
      </c>
      <c r="E13" s="13">
        <v>20</v>
      </c>
      <c r="F13" s="13">
        <v>96</v>
      </c>
      <c r="G13" s="13">
        <f t="shared" si="1"/>
        <v>76</v>
      </c>
      <c r="H13" s="13">
        <v>11</v>
      </c>
      <c r="I13" s="13"/>
      <c r="J13" s="13">
        <v>50</v>
      </c>
      <c r="K13" s="3"/>
    </row>
    <row r="14" spans="1:11" ht="15" customHeight="1" x14ac:dyDescent="0.2">
      <c r="A14" s="12" t="s">
        <v>63</v>
      </c>
      <c r="B14" s="13" t="s">
        <v>64</v>
      </c>
      <c r="C14" s="13" t="s">
        <v>5</v>
      </c>
      <c r="D14" s="14">
        <v>30.2</v>
      </c>
      <c r="E14" s="13">
        <v>29</v>
      </c>
      <c r="F14" s="13">
        <v>105</v>
      </c>
      <c r="G14" s="13">
        <f t="shared" si="1"/>
        <v>76</v>
      </c>
      <c r="H14" s="13">
        <v>12</v>
      </c>
      <c r="I14" s="13"/>
      <c r="J14" s="13">
        <v>50</v>
      </c>
      <c r="K14" s="3"/>
    </row>
    <row r="15" spans="1:11" ht="15" customHeight="1" x14ac:dyDescent="0.2">
      <c r="A15" s="12" t="s">
        <v>39</v>
      </c>
      <c r="B15" s="13" t="s">
        <v>40</v>
      </c>
      <c r="C15" s="13" t="s">
        <v>18</v>
      </c>
      <c r="D15" s="14">
        <v>9.8000000000000007</v>
      </c>
      <c r="E15" s="13">
        <v>9</v>
      </c>
      <c r="F15" s="13">
        <v>86</v>
      </c>
      <c r="G15" s="13">
        <f t="shared" si="0"/>
        <v>77</v>
      </c>
      <c r="H15" s="13">
        <v>13</v>
      </c>
      <c r="I15" s="13"/>
      <c r="J15" s="13">
        <v>50</v>
      </c>
      <c r="K15" s="3"/>
    </row>
    <row r="16" spans="1:11" ht="15" customHeight="1" x14ac:dyDescent="0.2">
      <c r="A16" s="12" t="s">
        <v>59</v>
      </c>
      <c r="B16" s="13" t="s">
        <v>60</v>
      </c>
      <c r="C16" s="13" t="s">
        <v>5</v>
      </c>
      <c r="D16" s="14">
        <v>9.3000000000000007</v>
      </c>
      <c r="E16" s="13">
        <v>9</v>
      </c>
      <c r="F16" s="13">
        <v>87</v>
      </c>
      <c r="G16" s="13">
        <f t="shared" si="0"/>
        <v>78</v>
      </c>
      <c r="H16" s="13">
        <v>14</v>
      </c>
      <c r="I16" s="13"/>
      <c r="J16" s="33"/>
      <c r="K16" s="3"/>
    </row>
    <row r="17" spans="1:11" ht="15" customHeight="1" x14ac:dyDescent="0.2">
      <c r="A17" s="12" t="s">
        <v>117</v>
      </c>
      <c r="B17" s="13" t="s">
        <v>118</v>
      </c>
      <c r="C17" s="13" t="s">
        <v>5</v>
      </c>
      <c r="D17" s="14">
        <v>27.2</v>
      </c>
      <c r="E17" s="13">
        <v>29</v>
      </c>
      <c r="F17" s="13">
        <v>107</v>
      </c>
      <c r="G17" s="13">
        <f t="shared" si="0"/>
        <v>78</v>
      </c>
      <c r="H17" s="13">
        <v>15</v>
      </c>
      <c r="I17" s="13"/>
      <c r="J17" s="13">
        <v>50</v>
      </c>
      <c r="K17" s="3"/>
    </row>
    <row r="18" spans="1:11" ht="15" customHeight="1" x14ac:dyDescent="0.2">
      <c r="A18" s="12" t="s">
        <v>119</v>
      </c>
      <c r="B18" s="13" t="s">
        <v>120</v>
      </c>
      <c r="C18" s="13" t="s">
        <v>6</v>
      </c>
      <c r="D18" s="14">
        <v>19.8</v>
      </c>
      <c r="E18" s="13">
        <v>20</v>
      </c>
      <c r="F18" s="13">
        <v>99</v>
      </c>
      <c r="G18" s="13">
        <f t="shared" si="0"/>
        <v>79</v>
      </c>
      <c r="H18" s="13">
        <v>16</v>
      </c>
      <c r="I18" s="13"/>
      <c r="J18" s="13">
        <v>50</v>
      </c>
      <c r="K18" s="3"/>
    </row>
    <row r="19" spans="1:11" ht="15" customHeight="1" x14ac:dyDescent="0.2">
      <c r="A19" s="12" t="s">
        <v>121</v>
      </c>
      <c r="B19" s="13" t="s">
        <v>122</v>
      </c>
      <c r="C19" s="13" t="s">
        <v>5</v>
      </c>
      <c r="D19" s="14">
        <v>18.7</v>
      </c>
      <c r="E19" s="13">
        <v>19</v>
      </c>
      <c r="F19" s="13">
        <v>99</v>
      </c>
      <c r="G19" s="13">
        <f t="shared" si="0"/>
        <v>80</v>
      </c>
      <c r="H19" s="13">
        <v>17</v>
      </c>
      <c r="I19" s="13"/>
      <c r="J19" s="13">
        <v>50</v>
      </c>
      <c r="K19" s="3"/>
    </row>
    <row r="20" spans="1:11" ht="15" customHeight="1" x14ac:dyDescent="0.2">
      <c r="A20" s="12" t="s">
        <v>68</v>
      </c>
      <c r="B20" s="13" t="s">
        <v>69</v>
      </c>
      <c r="C20" s="13" t="s">
        <v>5</v>
      </c>
      <c r="D20" s="14">
        <v>25.2</v>
      </c>
      <c r="E20" s="13">
        <v>21</v>
      </c>
      <c r="F20" s="13">
        <v>101</v>
      </c>
      <c r="G20" s="13">
        <f t="shared" si="0"/>
        <v>80</v>
      </c>
      <c r="H20" s="13">
        <v>18</v>
      </c>
      <c r="I20" s="13"/>
      <c r="J20" s="13">
        <v>50</v>
      </c>
      <c r="K20" s="3"/>
    </row>
    <row r="21" spans="1:11" ht="15" customHeight="1" x14ac:dyDescent="0.2">
      <c r="A21" s="12" t="s">
        <v>85</v>
      </c>
      <c r="B21" s="13" t="s">
        <v>86</v>
      </c>
      <c r="C21" s="13" t="s">
        <v>5</v>
      </c>
      <c r="D21" s="14">
        <v>21.4</v>
      </c>
      <c r="E21" s="13">
        <v>22</v>
      </c>
      <c r="F21" s="13">
        <v>102</v>
      </c>
      <c r="G21" s="13">
        <f t="shared" si="0"/>
        <v>80</v>
      </c>
      <c r="H21" s="13">
        <v>19</v>
      </c>
      <c r="I21" s="13"/>
      <c r="J21" s="13">
        <v>50</v>
      </c>
      <c r="K21" s="3"/>
    </row>
    <row r="22" spans="1:11" ht="15" customHeight="1" x14ac:dyDescent="0.2">
      <c r="A22" s="12" t="s">
        <v>33</v>
      </c>
      <c r="B22" s="13" t="s">
        <v>34</v>
      </c>
      <c r="C22" s="13" t="s">
        <v>18</v>
      </c>
      <c r="D22" s="14">
        <v>10.199999999999999</v>
      </c>
      <c r="E22" s="13">
        <v>9</v>
      </c>
      <c r="F22" s="13">
        <v>91</v>
      </c>
      <c r="G22" s="13">
        <f t="shared" si="0"/>
        <v>82</v>
      </c>
      <c r="H22" s="13">
        <v>20</v>
      </c>
      <c r="I22" s="13"/>
      <c r="J22" s="33"/>
      <c r="K22" s="3"/>
    </row>
    <row r="23" spans="1:11" ht="15" customHeight="1" x14ac:dyDescent="0.2">
      <c r="A23" s="12" t="s">
        <v>91</v>
      </c>
      <c r="B23" s="13" t="s">
        <v>92</v>
      </c>
      <c r="C23" s="13" t="s">
        <v>5</v>
      </c>
      <c r="D23" s="14">
        <v>21.8</v>
      </c>
      <c r="E23" s="13">
        <v>23</v>
      </c>
      <c r="F23" s="13">
        <v>105</v>
      </c>
      <c r="G23" s="13">
        <f t="shared" si="0"/>
        <v>82</v>
      </c>
      <c r="H23" s="13">
        <v>21</v>
      </c>
      <c r="I23" s="13"/>
      <c r="J23" s="13">
        <v>50</v>
      </c>
      <c r="K23" s="3"/>
    </row>
    <row r="24" spans="1:11" ht="15" customHeight="1" x14ac:dyDescent="0.2">
      <c r="A24" s="12" t="s">
        <v>47</v>
      </c>
      <c r="B24" s="13" t="s">
        <v>48</v>
      </c>
      <c r="C24" s="13" t="s">
        <v>5</v>
      </c>
      <c r="D24" s="14">
        <v>7.9</v>
      </c>
      <c r="E24" s="13">
        <v>7</v>
      </c>
      <c r="F24" s="13">
        <v>90</v>
      </c>
      <c r="G24" s="13">
        <f t="shared" si="0"/>
        <v>83</v>
      </c>
      <c r="H24" s="13">
        <v>22</v>
      </c>
      <c r="I24" s="13"/>
      <c r="J24" s="13">
        <v>50</v>
      </c>
      <c r="K24" s="3"/>
    </row>
    <row r="25" spans="1:11" ht="15" customHeight="1" x14ac:dyDescent="0.2">
      <c r="A25" s="12" t="s">
        <v>45</v>
      </c>
      <c r="B25" s="13" t="s">
        <v>46</v>
      </c>
      <c r="C25" s="13" t="s">
        <v>7</v>
      </c>
      <c r="D25" s="14">
        <v>21.5</v>
      </c>
      <c r="E25" s="13">
        <v>22</v>
      </c>
      <c r="F25" s="13">
        <v>105</v>
      </c>
      <c r="G25" s="13">
        <f t="shared" si="0"/>
        <v>83</v>
      </c>
      <c r="H25" s="13">
        <v>23</v>
      </c>
      <c r="I25" s="13"/>
      <c r="J25" s="33"/>
      <c r="K25" s="3"/>
    </row>
    <row r="26" spans="1:11" ht="15" customHeight="1" x14ac:dyDescent="0.2">
      <c r="A26" s="12" t="s">
        <v>124</v>
      </c>
      <c r="B26" s="13" t="s">
        <v>123</v>
      </c>
      <c r="C26" s="13" t="s">
        <v>125</v>
      </c>
      <c r="D26" s="14">
        <v>26.2</v>
      </c>
      <c r="E26" s="13">
        <v>28</v>
      </c>
      <c r="F26" s="13">
        <v>113</v>
      </c>
      <c r="G26" s="13">
        <f t="shared" si="0"/>
        <v>85</v>
      </c>
      <c r="H26" s="13">
        <v>24</v>
      </c>
      <c r="I26" s="13"/>
      <c r="J26" s="13">
        <v>50</v>
      </c>
      <c r="K26" s="3"/>
    </row>
    <row r="27" spans="1:11" ht="15" customHeight="1" x14ac:dyDescent="0.2">
      <c r="A27" s="12" t="s">
        <v>93</v>
      </c>
      <c r="B27" s="13" t="s">
        <v>94</v>
      </c>
      <c r="C27" s="13" t="s">
        <v>95</v>
      </c>
      <c r="D27" s="14">
        <v>15.7</v>
      </c>
      <c r="E27" s="13">
        <v>16</v>
      </c>
      <c r="F27" s="13">
        <v>103</v>
      </c>
      <c r="G27" s="13">
        <f t="shared" si="0"/>
        <v>87</v>
      </c>
      <c r="H27" s="13">
        <v>25</v>
      </c>
      <c r="I27" s="13"/>
      <c r="J27" s="13">
        <v>50</v>
      </c>
      <c r="K27" s="3"/>
    </row>
    <row r="28" spans="1:11" ht="15" customHeight="1" x14ac:dyDescent="0.2">
      <c r="A28" s="12" t="s">
        <v>43</v>
      </c>
      <c r="B28" s="13" t="s">
        <v>44</v>
      </c>
      <c r="C28" s="13" t="s">
        <v>49</v>
      </c>
      <c r="D28" s="14">
        <v>31.1</v>
      </c>
      <c r="E28" s="13">
        <v>33</v>
      </c>
      <c r="F28" s="13">
        <v>120</v>
      </c>
      <c r="G28" s="13">
        <f t="shared" si="0"/>
        <v>87</v>
      </c>
      <c r="H28" s="13">
        <v>26</v>
      </c>
      <c r="I28" s="13"/>
      <c r="J28" s="13">
        <v>50</v>
      </c>
      <c r="K28" s="3"/>
    </row>
    <row r="29" spans="1:11" ht="15" customHeight="1" x14ac:dyDescent="0.2">
      <c r="A29" s="12" t="s">
        <v>23</v>
      </c>
      <c r="B29" s="13" t="s">
        <v>25</v>
      </c>
      <c r="C29" s="13" t="s">
        <v>18</v>
      </c>
      <c r="D29" s="14">
        <v>15.1</v>
      </c>
      <c r="E29" s="13">
        <v>15</v>
      </c>
      <c r="F29" s="13">
        <v>106</v>
      </c>
      <c r="G29" s="13">
        <f t="shared" si="0"/>
        <v>91</v>
      </c>
      <c r="H29" s="13">
        <v>27</v>
      </c>
      <c r="I29" s="13"/>
      <c r="J29" s="13">
        <v>50</v>
      </c>
      <c r="K29" s="3"/>
    </row>
    <row r="30" spans="1:11" ht="15" customHeight="1" x14ac:dyDescent="0.2">
      <c r="A30" s="12" t="s">
        <v>38</v>
      </c>
      <c r="B30" s="13" t="s">
        <v>37</v>
      </c>
      <c r="C30" s="13" t="s">
        <v>5</v>
      </c>
      <c r="D30" s="14">
        <v>36.299999999999997</v>
      </c>
      <c r="E30" s="13">
        <v>39</v>
      </c>
      <c r="F30" s="13">
        <v>131</v>
      </c>
      <c r="G30" s="13">
        <f t="shared" si="0"/>
        <v>92</v>
      </c>
      <c r="H30" s="13">
        <v>28</v>
      </c>
      <c r="I30" s="13"/>
      <c r="J30" s="13">
        <v>50</v>
      </c>
      <c r="K30" s="3"/>
    </row>
    <row r="31" spans="1:11" ht="15" customHeight="1" x14ac:dyDescent="0.2">
      <c r="A31" s="12"/>
      <c r="B31" s="13"/>
      <c r="C31" s="13"/>
      <c r="D31" s="14"/>
      <c r="E31" s="13"/>
      <c r="F31" s="13"/>
      <c r="G31" s="13"/>
      <c r="H31" s="13"/>
      <c r="I31" s="13"/>
      <c r="J31" s="13"/>
      <c r="K31" s="3"/>
    </row>
    <row r="32" spans="1:11" ht="15" customHeight="1" x14ac:dyDescent="0.2">
      <c r="A32" s="12"/>
      <c r="B32" s="13"/>
      <c r="C32" s="13"/>
      <c r="D32" s="14"/>
      <c r="E32" s="13"/>
      <c r="F32" s="13"/>
      <c r="G32" s="13"/>
      <c r="H32" s="13"/>
      <c r="I32" s="13"/>
      <c r="J32" s="13"/>
      <c r="K32" s="3"/>
    </row>
    <row r="33" spans="1:11" ht="15" customHeight="1" x14ac:dyDescent="0.2">
      <c r="A33" s="3"/>
      <c r="B33" s="20"/>
      <c r="C33" s="20"/>
      <c r="D33" s="21"/>
      <c r="E33" s="20"/>
      <c r="F33" s="20"/>
      <c r="G33" s="20"/>
      <c r="H33" s="20"/>
      <c r="I33" s="20"/>
      <c r="J33" s="20"/>
      <c r="K33" s="3"/>
    </row>
    <row r="34" spans="1:11" x14ac:dyDescent="0.2">
      <c r="A34" s="2"/>
      <c r="J34" s="2">
        <f>'Älvkarleby fre 22 maj'!J35</f>
        <v>1450</v>
      </c>
      <c r="K34" s="3" t="s">
        <v>28</v>
      </c>
    </row>
    <row r="35" spans="1:11" x14ac:dyDescent="0.2">
      <c r="A35" s="3" t="s">
        <v>126</v>
      </c>
      <c r="J35" s="2">
        <f>SUM(J3:J32)</f>
        <v>1200</v>
      </c>
      <c r="K35" s="3" t="s">
        <v>27</v>
      </c>
    </row>
    <row r="36" spans="1:11" x14ac:dyDescent="0.2">
      <c r="J36" s="2">
        <f>SUM(J34:J35)-400</f>
        <v>2250</v>
      </c>
      <c r="K36" s="3" t="s">
        <v>108</v>
      </c>
    </row>
  </sheetData>
  <pageMargins left="0.7" right="0.7" top="0.75" bottom="0.75" header="0.3" footer="0.3"/>
  <pageSetup paperSize="9" scale="78" orientation="portrait" verticalDpi="598" r:id="rId1"/>
  <headerFooter>
    <oddFooter>&amp;L_x000D_&amp;1#&amp;"Arial"&amp;6&amp;K737373 Confidentiality: C1 -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B1F06-30EB-4A24-BB98-F8B2E8052BC9}">
  <sheetPr>
    <pageSetUpPr fitToPage="1"/>
  </sheetPr>
  <dimension ref="A1:K33"/>
  <sheetViews>
    <sheetView workbookViewId="0">
      <selection activeCell="A2" sqref="A2"/>
    </sheetView>
  </sheetViews>
  <sheetFormatPr defaultColWidth="44.28515625" defaultRowHeight="12.75" x14ac:dyDescent="0.2"/>
  <cols>
    <col min="1" max="1" width="27.7109375" style="1" customWidth="1"/>
    <col min="2" max="2" width="10.5703125" style="2" bestFit="1" customWidth="1"/>
    <col min="3" max="3" width="19.85546875" style="2" bestFit="1" customWidth="1"/>
    <col min="4" max="4" width="5" style="2" bestFit="1" customWidth="1"/>
    <col min="5" max="5" width="6.140625" style="2" bestFit="1" customWidth="1"/>
    <col min="6" max="6" width="6.42578125" style="2" bestFit="1" customWidth="1"/>
    <col min="7" max="7" width="5.7109375" style="2" bestFit="1" customWidth="1"/>
    <col min="8" max="8" width="9.7109375" style="2" bestFit="1" customWidth="1"/>
    <col min="9" max="9" width="6.85546875" style="2" bestFit="1" customWidth="1"/>
    <col min="10" max="10" width="15.7109375" style="1" customWidth="1"/>
    <col min="11" max="16384" width="44.28515625" style="1"/>
  </cols>
  <sheetData>
    <row r="1" spans="1:11" ht="18" x14ac:dyDescent="0.2">
      <c r="A1" s="32" t="s">
        <v>98</v>
      </c>
      <c r="B1" s="27"/>
      <c r="C1" s="17"/>
      <c r="D1" s="27"/>
      <c r="E1" s="27"/>
      <c r="F1" s="27"/>
      <c r="G1" s="27"/>
      <c r="H1" s="27"/>
      <c r="I1" s="27"/>
      <c r="J1" s="28"/>
    </row>
    <row r="2" spans="1:11" s="2" customFormat="1" ht="54.95" customHeight="1" x14ac:dyDescent="0.2">
      <c r="A2" s="10" t="s">
        <v>2</v>
      </c>
      <c r="B2" s="10" t="s">
        <v>8</v>
      </c>
      <c r="C2" s="10" t="s">
        <v>4</v>
      </c>
      <c r="D2" s="11" t="s">
        <v>0</v>
      </c>
      <c r="E2" s="11" t="s">
        <v>10</v>
      </c>
      <c r="F2" s="11" t="s">
        <v>9</v>
      </c>
      <c r="G2" s="11" t="s">
        <v>11</v>
      </c>
      <c r="H2" s="11" t="s">
        <v>12</v>
      </c>
      <c r="I2" s="11" t="s">
        <v>13</v>
      </c>
      <c r="J2" s="10" t="s">
        <v>24</v>
      </c>
      <c r="K2" s="2" t="s">
        <v>32</v>
      </c>
    </row>
    <row r="3" spans="1:11" ht="15" customHeight="1" x14ac:dyDescent="0.2">
      <c r="A3" s="12"/>
      <c r="B3" s="13"/>
      <c r="C3" s="13"/>
      <c r="D3" s="14"/>
      <c r="E3" s="13"/>
      <c r="F3" s="13"/>
      <c r="G3" s="13"/>
      <c r="H3" s="13"/>
      <c r="I3" s="13"/>
      <c r="J3" s="13"/>
    </row>
    <row r="4" spans="1:11" ht="15" customHeight="1" x14ac:dyDescent="0.2">
      <c r="A4" s="12"/>
      <c r="B4" s="13"/>
      <c r="C4" s="13"/>
      <c r="D4" s="14"/>
      <c r="E4" s="13"/>
      <c r="F4" s="13"/>
      <c r="G4" s="13"/>
      <c r="H4" s="13"/>
      <c r="I4" s="13"/>
      <c r="J4" s="13"/>
    </row>
    <row r="5" spans="1:11" ht="15" customHeight="1" x14ac:dyDescent="0.2">
      <c r="A5" s="12"/>
      <c r="B5" s="13"/>
      <c r="C5" s="16"/>
      <c r="D5" s="14"/>
      <c r="E5" s="13"/>
      <c r="F5" s="13"/>
      <c r="G5" s="13"/>
      <c r="H5" s="13"/>
      <c r="I5" s="13"/>
      <c r="J5" s="30"/>
    </row>
    <row r="6" spans="1:11" ht="15" customHeight="1" x14ac:dyDescent="0.2">
      <c r="A6" s="12"/>
      <c r="B6" s="13"/>
      <c r="C6" s="13"/>
      <c r="D6" s="14"/>
      <c r="E6" s="13"/>
      <c r="F6" s="13"/>
      <c r="G6" s="13"/>
      <c r="H6" s="13"/>
      <c r="I6" s="13"/>
      <c r="J6" s="30"/>
    </row>
    <row r="7" spans="1:11" ht="15" customHeight="1" x14ac:dyDescent="0.2">
      <c r="A7" s="12"/>
      <c r="B7" s="13"/>
      <c r="C7" s="16"/>
      <c r="D7" s="14"/>
      <c r="E7" s="13"/>
      <c r="F7" s="13"/>
      <c r="G7" s="13"/>
      <c r="H7" s="13"/>
      <c r="I7" s="13"/>
      <c r="J7" s="30"/>
    </row>
    <row r="8" spans="1:11" ht="15" customHeight="1" x14ac:dyDescent="0.2">
      <c r="A8" s="12"/>
      <c r="B8" s="13"/>
      <c r="C8" s="16"/>
      <c r="D8" s="14"/>
      <c r="E8" s="13"/>
      <c r="F8" s="13"/>
      <c r="G8" s="13"/>
      <c r="H8" s="13"/>
      <c r="I8" s="13"/>
      <c r="J8" s="30"/>
    </row>
    <row r="9" spans="1:11" ht="15" customHeight="1" x14ac:dyDescent="0.2">
      <c r="A9" s="12"/>
      <c r="B9" s="13"/>
      <c r="C9" s="13"/>
      <c r="D9" s="14"/>
      <c r="E9" s="13"/>
      <c r="F9" s="13"/>
      <c r="G9" s="13"/>
      <c r="H9" s="13"/>
      <c r="I9" s="13"/>
      <c r="J9" s="30"/>
    </row>
    <row r="10" spans="1:11" ht="15" customHeight="1" x14ac:dyDescent="0.2">
      <c r="A10" s="12"/>
      <c r="B10" s="13"/>
      <c r="C10" s="13"/>
      <c r="D10" s="14"/>
      <c r="E10" s="13"/>
      <c r="F10" s="13"/>
      <c r="G10" s="13"/>
      <c r="H10" s="13"/>
      <c r="I10" s="13"/>
      <c r="J10" s="30"/>
    </row>
    <row r="11" spans="1:11" ht="15" customHeight="1" x14ac:dyDescent="0.2">
      <c r="A11" s="12"/>
      <c r="B11" s="13"/>
      <c r="C11" s="13"/>
      <c r="D11" s="14"/>
      <c r="E11" s="13"/>
      <c r="F11" s="13"/>
      <c r="G11" s="13"/>
      <c r="H11" s="13"/>
      <c r="I11" s="13"/>
      <c r="J11" s="30"/>
    </row>
    <row r="12" spans="1:11" ht="15" customHeight="1" x14ac:dyDescent="0.2">
      <c r="A12" s="12"/>
      <c r="B12" s="13"/>
      <c r="C12" s="13"/>
      <c r="D12" s="14"/>
      <c r="E12" s="13"/>
      <c r="F12" s="13"/>
      <c r="G12" s="13"/>
      <c r="H12" s="13"/>
      <c r="I12" s="13"/>
      <c r="J12" s="30"/>
    </row>
    <row r="13" spans="1:11" ht="15" customHeight="1" x14ac:dyDescent="0.2">
      <c r="A13" s="12"/>
      <c r="B13" s="13"/>
      <c r="C13" s="13"/>
      <c r="D13" s="14"/>
      <c r="E13" s="13"/>
      <c r="F13" s="13"/>
      <c r="G13" s="13"/>
      <c r="H13" s="13"/>
      <c r="I13" s="13"/>
      <c r="J13" s="30"/>
    </row>
    <row r="14" spans="1:11" ht="15" customHeight="1" x14ac:dyDescent="0.2">
      <c r="A14" s="12"/>
      <c r="B14" s="13"/>
      <c r="C14" s="13"/>
      <c r="D14" s="14"/>
      <c r="E14" s="13"/>
      <c r="F14" s="13"/>
      <c r="G14" s="13"/>
      <c r="H14" s="13"/>
      <c r="I14" s="13"/>
      <c r="J14" s="30"/>
    </row>
    <row r="15" spans="1:11" ht="15" customHeight="1" x14ac:dyDescent="0.2">
      <c r="A15" s="12"/>
      <c r="B15" s="13"/>
      <c r="C15" s="13"/>
      <c r="D15" s="14"/>
      <c r="E15" s="13"/>
      <c r="F15" s="13"/>
      <c r="G15" s="13"/>
      <c r="H15" s="13"/>
      <c r="I15" s="13"/>
      <c r="J15" s="30"/>
    </row>
    <row r="16" spans="1:11" ht="15" customHeight="1" x14ac:dyDescent="0.2">
      <c r="A16" s="12"/>
      <c r="B16" s="13"/>
      <c r="C16" s="13"/>
      <c r="D16" s="14"/>
      <c r="E16" s="13"/>
      <c r="F16" s="13"/>
      <c r="G16" s="13"/>
      <c r="H16" s="13"/>
      <c r="I16" s="13"/>
      <c r="J16" s="30"/>
    </row>
    <row r="17" spans="1:11" ht="15" customHeight="1" x14ac:dyDescent="0.2">
      <c r="A17" s="12"/>
      <c r="B17" s="13"/>
      <c r="C17" s="13"/>
      <c r="D17" s="14"/>
      <c r="E17" s="13"/>
      <c r="F17" s="13"/>
      <c r="G17" s="13"/>
      <c r="H17" s="13"/>
      <c r="I17" s="13"/>
      <c r="J17" s="30"/>
    </row>
    <row r="18" spans="1:11" ht="15" customHeight="1" x14ac:dyDescent="0.2">
      <c r="A18" s="12"/>
      <c r="B18" s="13"/>
      <c r="C18" s="13"/>
      <c r="D18" s="14"/>
      <c r="E18" s="13"/>
      <c r="F18" s="13"/>
      <c r="G18" s="13"/>
      <c r="H18" s="13"/>
      <c r="I18" s="13"/>
      <c r="J18" s="30"/>
    </row>
    <row r="19" spans="1:11" ht="15" customHeight="1" x14ac:dyDescent="0.2">
      <c r="A19" s="12"/>
      <c r="B19" s="13"/>
      <c r="C19" s="16"/>
      <c r="D19" s="14"/>
      <c r="E19" s="13"/>
      <c r="F19" s="13"/>
      <c r="G19" s="13"/>
      <c r="H19" s="13"/>
      <c r="I19" s="13"/>
      <c r="J19" s="30"/>
    </row>
    <row r="20" spans="1:11" ht="15" customHeight="1" x14ac:dyDescent="0.2">
      <c r="A20" s="12"/>
      <c r="B20" s="13"/>
      <c r="C20" s="16"/>
      <c r="D20" s="14"/>
      <c r="E20" s="13"/>
      <c r="F20" s="13"/>
      <c r="G20" s="13"/>
      <c r="H20" s="13"/>
      <c r="I20" s="13"/>
      <c r="J20" s="30"/>
    </row>
    <row r="21" spans="1:11" ht="15" customHeight="1" x14ac:dyDescent="0.2">
      <c r="A21" s="12"/>
      <c r="B21" s="13"/>
      <c r="C21" s="16"/>
      <c r="D21" s="14"/>
      <c r="E21" s="13"/>
      <c r="F21" s="13"/>
      <c r="G21" s="13"/>
      <c r="H21" s="13"/>
      <c r="I21" s="13"/>
      <c r="J21" s="30"/>
    </row>
    <row r="22" spans="1:11" ht="15" customHeight="1" x14ac:dyDescent="0.2">
      <c r="A22" s="12"/>
      <c r="B22" s="13"/>
      <c r="C22" s="16"/>
      <c r="D22" s="14"/>
      <c r="E22" s="13"/>
      <c r="F22" s="13"/>
      <c r="G22" s="13"/>
      <c r="H22" s="13"/>
      <c r="I22" s="13"/>
      <c r="J22" s="30"/>
    </row>
    <row r="23" spans="1:11" ht="15" customHeight="1" x14ac:dyDescent="0.2">
      <c r="A23" s="12"/>
      <c r="B23" s="13"/>
      <c r="C23" s="16"/>
      <c r="D23" s="14"/>
      <c r="E23" s="13"/>
      <c r="F23" s="13"/>
      <c r="G23" s="13"/>
      <c r="H23" s="13"/>
      <c r="I23" s="13"/>
      <c r="J23" s="29"/>
    </row>
    <row r="24" spans="1:11" ht="15" customHeight="1" x14ac:dyDescent="0.2">
      <c r="A24" s="12"/>
      <c r="B24" s="13"/>
      <c r="C24" s="16"/>
      <c r="D24" s="14"/>
      <c r="E24" s="13"/>
      <c r="F24" s="13"/>
      <c r="G24" s="13"/>
      <c r="H24" s="13"/>
      <c r="I24" s="13"/>
      <c r="J24" s="30"/>
    </row>
    <row r="25" spans="1:11" ht="15" customHeight="1" x14ac:dyDescent="0.2">
      <c r="A25" s="12"/>
      <c r="B25" s="13"/>
      <c r="C25" s="16"/>
      <c r="D25" s="14"/>
      <c r="E25" s="13"/>
      <c r="F25" s="13"/>
      <c r="G25" s="13"/>
      <c r="H25" s="13"/>
      <c r="I25" s="13"/>
      <c r="J25" s="30"/>
    </row>
    <row r="26" spans="1:11" ht="15" customHeight="1" x14ac:dyDescent="0.2">
      <c r="A26" s="12"/>
      <c r="B26" s="13"/>
      <c r="C26" s="16"/>
      <c r="D26" s="14"/>
      <c r="E26" s="13"/>
      <c r="F26" s="13"/>
      <c r="G26" s="13"/>
      <c r="H26" s="13"/>
      <c r="I26" s="13"/>
      <c r="J26" s="30"/>
    </row>
    <row r="27" spans="1:11" ht="15" customHeight="1" x14ac:dyDescent="0.2">
      <c r="A27" s="12"/>
      <c r="B27" s="13"/>
      <c r="C27" s="16"/>
      <c r="D27" s="14"/>
      <c r="E27" s="13"/>
      <c r="F27" s="13"/>
      <c r="G27" s="13"/>
      <c r="H27" s="13"/>
      <c r="I27" s="13"/>
      <c r="J27" s="30"/>
    </row>
    <row r="28" spans="1:11" ht="15" customHeight="1" x14ac:dyDescent="0.2">
      <c r="A28" s="12"/>
      <c r="B28" s="13"/>
      <c r="C28" s="16"/>
      <c r="D28" s="14"/>
      <c r="E28" s="13"/>
      <c r="F28" s="13"/>
      <c r="G28" s="13"/>
      <c r="H28" s="13"/>
      <c r="I28" s="13"/>
      <c r="J28" s="30"/>
    </row>
    <row r="29" spans="1:11" ht="15" customHeight="1" x14ac:dyDescent="0.2">
      <c r="A29" s="3"/>
      <c r="B29" s="20"/>
      <c r="C29" s="22"/>
      <c r="D29" s="21"/>
      <c r="E29" s="20"/>
      <c r="F29" s="20"/>
      <c r="G29" s="20"/>
      <c r="H29" s="20"/>
      <c r="I29" s="20"/>
      <c r="J29" s="2"/>
    </row>
    <row r="30" spans="1:11" x14ac:dyDescent="0.2">
      <c r="J30" s="2">
        <f>'Älvkarleby fre 22 maj'!J35</f>
        <v>1450</v>
      </c>
      <c r="K30" s="3" t="s">
        <v>28</v>
      </c>
    </row>
    <row r="31" spans="1:11" x14ac:dyDescent="0.2">
      <c r="J31" s="2">
        <f>'Öregrund fre 5 juni'!J35</f>
        <v>1200</v>
      </c>
      <c r="K31" s="3" t="s">
        <v>27</v>
      </c>
    </row>
    <row r="32" spans="1:11" x14ac:dyDescent="0.2">
      <c r="A32" s="3" t="s">
        <v>99</v>
      </c>
      <c r="J32" s="2">
        <f>SUM(J3:J28)</f>
        <v>0</v>
      </c>
      <c r="K32" s="3" t="s">
        <v>105</v>
      </c>
    </row>
    <row r="33" spans="10:11" x14ac:dyDescent="0.2">
      <c r="J33" s="2">
        <f>SUM(J30:J32)-600</f>
        <v>2050</v>
      </c>
      <c r="K33" s="3" t="s">
        <v>106</v>
      </c>
    </row>
  </sheetData>
  <pageMargins left="0.7" right="0.7" top="0.75" bottom="0.75" header="0.3" footer="0.3"/>
  <pageSetup paperSize="9" scale="78" orientation="portrait" verticalDpi="598" r:id="rId1"/>
  <headerFooter>
    <oddFooter>&amp;L_x000D_&amp;1#&amp;"Arial"&amp;6&amp;K737373 Confidentiality: C1 -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8991C-32A6-44B6-8986-D925B81AB89C}">
  <sheetPr>
    <pageSetUpPr fitToPage="1"/>
  </sheetPr>
  <dimension ref="A1:K34"/>
  <sheetViews>
    <sheetView workbookViewId="0">
      <selection activeCell="A2" sqref="A2"/>
    </sheetView>
  </sheetViews>
  <sheetFormatPr defaultColWidth="44.28515625" defaultRowHeight="12.75" x14ac:dyDescent="0.2"/>
  <cols>
    <col min="1" max="1" width="27.7109375" style="1" customWidth="1"/>
    <col min="2" max="2" width="10.5703125" style="2" bestFit="1" customWidth="1"/>
    <col min="3" max="3" width="19.85546875" style="2" bestFit="1" customWidth="1"/>
    <col min="4" max="4" width="5" style="2" bestFit="1" customWidth="1"/>
    <col min="5" max="5" width="6.140625" style="2" bestFit="1" customWidth="1"/>
    <col min="6" max="6" width="6.42578125" style="2" bestFit="1" customWidth="1"/>
    <col min="7" max="7" width="5.7109375" style="2" bestFit="1" customWidth="1"/>
    <col min="8" max="8" width="9.7109375" style="2" bestFit="1" customWidth="1"/>
    <col min="9" max="9" width="6.85546875" style="2" bestFit="1" customWidth="1"/>
    <col min="10" max="10" width="15.7109375" style="1" customWidth="1"/>
    <col min="11" max="16384" width="44.28515625" style="1"/>
  </cols>
  <sheetData>
    <row r="1" spans="1:11" ht="18" x14ac:dyDescent="0.2">
      <c r="A1" s="32" t="s">
        <v>104</v>
      </c>
      <c r="B1" s="27"/>
      <c r="C1" s="17"/>
      <c r="D1" s="27"/>
      <c r="E1" s="27"/>
      <c r="F1" s="27"/>
      <c r="G1" s="27"/>
      <c r="H1" s="27"/>
      <c r="I1" s="27"/>
      <c r="J1" s="28"/>
    </row>
    <row r="2" spans="1:11" s="2" customFormat="1" ht="54.95" customHeight="1" x14ac:dyDescent="0.2">
      <c r="A2" s="10" t="s">
        <v>2</v>
      </c>
      <c r="B2" s="10" t="s">
        <v>8</v>
      </c>
      <c r="C2" s="10" t="s">
        <v>4</v>
      </c>
      <c r="D2" s="11" t="s">
        <v>0</v>
      </c>
      <c r="E2" s="11" t="s">
        <v>10</v>
      </c>
      <c r="F2" s="11" t="s">
        <v>9</v>
      </c>
      <c r="G2" s="11" t="s">
        <v>11</v>
      </c>
      <c r="H2" s="11" t="s">
        <v>12</v>
      </c>
      <c r="I2" s="11" t="s">
        <v>13</v>
      </c>
      <c r="J2" s="10" t="s">
        <v>24</v>
      </c>
      <c r="K2" s="2" t="s">
        <v>32</v>
      </c>
    </row>
    <row r="3" spans="1:11" ht="15" customHeight="1" x14ac:dyDescent="0.2">
      <c r="A3" s="12"/>
      <c r="B3" s="13"/>
      <c r="C3" s="13"/>
      <c r="D3" s="14"/>
      <c r="E3" s="13"/>
      <c r="F3" s="13"/>
      <c r="G3" s="13"/>
      <c r="H3" s="13"/>
      <c r="I3" s="13"/>
      <c r="J3" s="13"/>
    </row>
    <row r="4" spans="1:11" ht="15" customHeight="1" x14ac:dyDescent="0.2">
      <c r="A4" s="12"/>
      <c r="B4" s="13"/>
      <c r="C4" s="13"/>
      <c r="D4" s="14"/>
      <c r="E4" s="13"/>
      <c r="F4" s="13"/>
      <c r="G4" s="13"/>
      <c r="H4" s="13"/>
      <c r="I4" s="13"/>
      <c r="J4" s="13"/>
    </row>
    <row r="5" spans="1:11" ht="15" customHeight="1" x14ac:dyDescent="0.2">
      <c r="A5" s="12"/>
      <c r="B5" s="13"/>
      <c r="C5" s="16"/>
      <c r="D5" s="14"/>
      <c r="E5" s="13"/>
      <c r="F5" s="13"/>
      <c r="G5" s="13"/>
      <c r="H5" s="13"/>
      <c r="I5" s="13"/>
      <c r="J5" s="30"/>
    </row>
    <row r="6" spans="1:11" ht="15" customHeight="1" x14ac:dyDescent="0.2">
      <c r="A6" s="12"/>
      <c r="B6" s="13"/>
      <c r="C6" s="13"/>
      <c r="D6" s="14"/>
      <c r="E6" s="13"/>
      <c r="F6" s="13"/>
      <c r="G6" s="13"/>
      <c r="H6" s="13"/>
      <c r="I6" s="13"/>
      <c r="J6" s="30"/>
    </row>
    <row r="7" spans="1:11" ht="15" customHeight="1" x14ac:dyDescent="0.2">
      <c r="A7" s="12"/>
      <c r="B7" s="13"/>
      <c r="C7" s="16"/>
      <c r="D7" s="14"/>
      <c r="E7" s="13"/>
      <c r="F7" s="13"/>
      <c r="G7" s="13"/>
      <c r="H7" s="13"/>
      <c r="I7" s="13"/>
      <c r="J7" s="30"/>
    </row>
    <row r="8" spans="1:11" ht="15" customHeight="1" x14ac:dyDescent="0.2">
      <c r="A8" s="12"/>
      <c r="B8" s="13"/>
      <c r="C8" s="16"/>
      <c r="D8" s="14"/>
      <c r="E8" s="13"/>
      <c r="F8" s="13"/>
      <c r="G8" s="13"/>
      <c r="H8" s="13"/>
      <c r="I8" s="13"/>
      <c r="J8" s="30"/>
    </row>
    <row r="9" spans="1:11" ht="15" customHeight="1" x14ac:dyDescent="0.2">
      <c r="A9" s="12"/>
      <c r="B9" s="13"/>
      <c r="C9" s="13"/>
      <c r="D9" s="14"/>
      <c r="E9" s="13"/>
      <c r="F9" s="13"/>
      <c r="G9" s="13"/>
      <c r="H9" s="13"/>
      <c r="I9" s="13"/>
      <c r="J9" s="30"/>
    </row>
    <row r="10" spans="1:11" ht="15" customHeight="1" x14ac:dyDescent="0.2">
      <c r="A10" s="12"/>
      <c r="B10" s="13"/>
      <c r="C10" s="13"/>
      <c r="D10" s="14"/>
      <c r="E10" s="13"/>
      <c r="F10" s="13"/>
      <c r="G10" s="13"/>
      <c r="H10" s="13"/>
      <c r="I10" s="13"/>
      <c r="J10" s="30"/>
    </row>
    <row r="11" spans="1:11" ht="15" customHeight="1" x14ac:dyDescent="0.2">
      <c r="A11" s="12"/>
      <c r="B11" s="13"/>
      <c r="C11" s="13"/>
      <c r="D11" s="14"/>
      <c r="E11" s="13"/>
      <c r="F11" s="13"/>
      <c r="G11" s="13"/>
      <c r="H11" s="13"/>
      <c r="I11" s="13"/>
      <c r="J11" s="30"/>
    </row>
    <row r="12" spans="1:11" ht="15" customHeight="1" x14ac:dyDescent="0.2">
      <c r="A12" s="12"/>
      <c r="B12" s="13"/>
      <c r="C12" s="13"/>
      <c r="D12" s="14"/>
      <c r="E12" s="13"/>
      <c r="F12" s="13"/>
      <c r="G12" s="13"/>
      <c r="H12" s="13"/>
      <c r="I12" s="13"/>
      <c r="J12" s="30"/>
    </row>
    <row r="13" spans="1:11" ht="15" customHeight="1" x14ac:dyDescent="0.2">
      <c r="A13" s="12"/>
      <c r="B13" s="13"/>
      <c r="C13" s="13"/>
      <c r="D13" s="14"/>
      <c r="E13" s="13"/>
      <c r="F13" s="13"/>
      <c r="G13" s="13"/>
      <c r="H13" s="13"/>
      <c r="I13" s="13"/>
      <c r="J13" s="30"/>
    </row>
    <row r="14" spans="1:11" ht="15" customHeight="1" x14ac:dyDescent="0.2">
      <c r="A14" s="12"/>
      <c r="B14" s="13"/>
      <c r="C14" s="13"/>
      <c r="D14" s="14"/>
      <c r="E14" s="13"/>
      <c r="F14" s="13"/>
      <c r="G14" s="13"/>
      <c r="H14" s="13"/>
      <c r="I14" s="13"/>
      <c r="J14" s="30"/>
    </row>
    <row r="15" spans="1:11" ht="15" customHeight="1" x14ac:dyDescent="0.2">
      <c r="A15" s="12"/>
      <c r="B15" s="13"/>
      <c r="C15" s="13"/>
      <c r="D15" s="14"/>
      <c r="E15" s="13"/>
      <c r="F15" s="13"/>
      <c r="G15" s="13"/>
      <c r="H15" s="13"/>
      <c r="I15" s="13"/>
      <c r="J15" s="30"/>
    </row>
    <row r="16" spans="1:11" ht="15" customHeight="1" x14ac:dyDescent="0.2">
      <c r="A16" s="12"/>
      <c r="B16" s="13"/>
      <c r="C16" s="13"/>
      <c r="D16" s="14"/>
      <c r="E16" s="13"/>
      <c r="F16" s="13"/>
      <c r="G16" s="13"/>
      <c r="H16" s="13"/>
      <c r="I16" s="13"/>
      <c r="J16" s="30"/>
    </row>
    <row r="17" spans="1:11" ht="15" customHeight="1" x14ac:dyDescent="0.2">
      <c r="A17" s="12"/>
      <c r="B17" s="13"/>
      <c r="C17" s="13"/>
      <c r="D17" s="14"/>
      <c r="E17" s="13"/>
      <c r="F17" s="13"/>
      <c r="G17" s="13"/>
      <c r="H17" s="13"/>
      <c r="I17" s="13"/>
      <c r="J17" s="30"/>
    </row>
    <row r="18" spans="1:11" ht="15" customHeight="1" x14ac:dyDescent="0.2">
      <c r="A18" s="12"/>
      <c r="B18" s="13"/>
      <c r="C18" s="13"/>
      <c r="D18" s="14"/>
      <c r="E18" s="13"/>
      <c r="F18" s="13"/>
      <c r="G18" s="13"/>
      <c r="H18" s="13"/>
      <c r="I18" s="13"/>
      <c r="J18" s="30"/>
    </row>
    <row r="19" spans="1:11" ht="15" customHeight="1" x14ac:dyDescent="0.2">
      <c r="A19" s="12"/>
      <c r="B19" s="13"/>
      <c r="C19" s="16"/>
      <c r="D19" s="14"/>
      <c r="E19" s="13"/>
      <c r="F19" s="13"/>
      <c r="G19" s="13"/>
      <c r="H19" s="13"/>
      <c r="I19" s="13"/>
      <c r="J19" s="30"/>
    </row>
    <row r="20" spans="1:11" ht="15" customHeight="1" x14ac:dyDescent="0.2">
      <c r="A20" s="12"/>
      <c r="B20" s="13"/>
      <c r="C20" s="16"/>
      <c r="D20" s="14"/>
      <c r="E20" s="13"/>
      <c r="F20" s="13"/>
      <c r="G20" s="13"/>
      <c r="H20" s="13"/>
      <c r="I20" s="13"/>
      <c r="J20" s="30"/>
    </row>
    <row r="21" spans="1:11" ht="15" customHeight="1" x14ac:dyDescent="0.2">
      <c r="A21" s="12"/>
      <c r="B21" s="13"/>
      <c r="C21" s="16"/>
      <c r="D21" s="14"/>
      <c r="E21" s="13"/>
      <c r="F21" s="13"/>
      <c r="G21" s="13"/>
      <c r="H21" s="13"/>
      <c r="I21" s="13"/>
      <c r="J21" s="30"/>
    </row>
    <row r="22" spans="1:11" ht="15" customHeight="1" x14ac:dyDescent="0.2">
      <c r="A22" s="12"/>
      <c r="B22" s="13"/>
      <c r="C22" s="16"/>
      <c r="D22" s="14"/>
      <c r="E22" s="13"/>
      <c r="F22" s="13"/>
      <c r="G22" s="13"/>
      <c r="H22" s="13"/>
      <c r="I22" s="13"/>
      <c r="J22" s="30"/>
    </row>
    <row r="23" spans="1:11" ht="15" customHeight="1" x14ac:dyDescent="0.2">
      <c r="A23" s="12"/>
      <c r="B23" s="13"/>
      <c r="C23" s="16"/>
      <c r="D23" s="14"/>
      <c r="E23" s="13"/>
      <c r="F23" s="13"/>
      <c r="G23" s="13"/>
      <c r="H23" s="13"/>
      <c r="I23" s="13"/>
      <c r="J23" s="29"/>
    </row>
    <row r="24" spans="1:11" ht="15" customHeight="1" x14ac:dyDescent="0.2">
      <c r="A24" s="12"/>
      <c r="B24" s="13"/>
      <c r="C24" s="16"/>
      <c r="D24" s="14"/>
      <c r="E24" s="13"/>
      <c r="F24" s="13"/>
      <c r="G24" s="13"/>
      <c r="H24" s="13"/>
      <c r="I24" s="13"/>
      <c r="J24" s="30"/>
    </row>
    <row r="25" spans="1:11" ht="15" customHeight="1" x14ac:dyDescent="0.2">
      <c r="A25" s="12"/>
      <c r="B25" s="13"/>
      <c r="C25" s="16"/>
      <c r="D25" s="14"/>
      <c r="E25" s="13"/>
      <c r="F25" s="13"/>
      <c r="G25" s="13"/>
      <c r="H25" s="13"/>
      <c r="I25" s="13"/>
      <c r="J25" s="30"/>
    </row>
    <row r="26" spans="1:11" ht="15" customHeight="1" x14ac:dyDescent="0.2">
      <c r="A26" s="12"/>
      <c r="B26" s="13"/>
      <c r="C26" s="16"/>
      <c r="D26" s="14"/>
      <c r="E26" s="13"/>
      <c r="F26" s="13"/>
      <c r="G26" s="13"/>
      <c r="H26" s="13"/>
      <c r="I26" s="13"/>
      <c r="J26" s="30"/>
    </row>
    <row r="27" spans="1:11" ht="15" customHeight="1" x14ac:dyDescent="0.2">
      <c r="A27" s="12"/>
      <c r="B27" s="13"/>
      <c r="C27" s="16"/>
      <c r="D27" s="14"/>
      <c r="E27" s="13"/>
      <c r="F27" s="13"/>
      <c r="G27" s="13"/>
      <c r="H27" s="13"/>
      <c r="I27" s="13"/>
      <c r="J27" s="30"/>
    </row>
    <row r="28" spans="1:11" ht="15" customHeight="1" x14ac:dyDescent="0.2">
      <c r="A28" s="12"/>
      <c r="B28" s="13"/>
      <c r="C28" s="16"/>
      <c r="D28" s="14"/>
      <c r="E28" s="13"/>
      <c r="F28" s="13"/>
      <c r="G28" s="13"/>
      <c r="H28" s="13"/>
      <c r="I28" s="13"/>
      <c r="J28" s="30"/>
    </row>
    <row r="29" spans="1:11" ht="15" customHeight="1" x14ac:dyDescent="0.2">
      <c r="A29" s="3"/>
      <c r="B29" s="20"/>
      <c r="C29" s="22"/>
      <c r="D29" s="21"/>
      <c r="E29" s="20"/>
      <c r="F29" s="20"/>
      <c r="G29" s="20"/>
      <c r="H29" s="20"/>
      <c r="I29" s="20"/>
      <c r="J29" s="2"/>
    </row>
    <row r="30" spans="1:11" x14ac:dyDescent="0.2">
      <c r="J30" s="2">
        <f>'Älvkarleby fre 22 maj'!J35</f>
        <v>1450</v>
      </c>
      <c r="K30" s="3" t="s">
        <v>28</v>
      </c>
    </row>
    <row r="31" spans="1:11" x14ac:dyDescent="0.2">
      <c r="J31" s="2">
        <f>'Öregrund fre 5 juni'!J35</f>
        <v>1200</v>
      </c>
      <c r="K31" s="3" t="s">
        <v>27</v>
      </c>
    </row>
    <row r="32" spans="1:11" x14ac:dyDescent="0.2">
      <c r="A32" s="3"/>
      <c r="J32" s="2">
        <f>'Edenhof mån 15 juni'!J32</f>
        <v>0</v>
      </c>
      <c r="K32" s="3" t="s">
        <v>105</v>
      </c>
    </row>
    <row r="33" spans="1:11" x14ac:dyDescent="0.2">
      <c r="A33" s="3" t="s">
        <v>100</v>
      </c>
      <c r="J33" s="2">
        <f>SUM(J3:J28)</f>
        <v>0</v>
      </c>
      <c r="K33" s="3" t="s">
        <v>29</v>
      </c>
    </row>
    <row r="34" spans="1:11" x14ac:dyDescent="0.2">
      <c r="J34" s="2">
        <f>SUM(J30:J33)-800</f>
        <v>1850</v>
      </c>
      <c r="K34" s="3" t="s">
        <v>106</v>
      </c>
    </row>
  </sheetData>
  <pageMargins left="0.7" right="0.7" top="0.75" bottom="0.75" header="0.3" footer="0.3"/>
  <pageSetup paperSize="9" scale="78" orientation="portrait" verticalDpi="598" r:id="rId1"/>
  <headerFooter>
    <oddFooter>&amp;L_x000D_&amp;1#&amp;"Arial"&amp;6&amp;K737373 Confidentiality: C1 -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81006-F03C-4EB4-9C80-F7DED4CECA20}">
  <sheetPr>
    <pageSetUpPr fitToPage="1"/>
  </sheetPr>
  <dimension ref="A1:K35"/>
  <sheetViews>
    <sheetView workbookViewId="0">
      <selection activeCell="A2" sqref="A2"/>
    </sheetView>
  </sheetViews>
  <sheetFormatPr defaultColWidth="44.28515625" defaultRowHeight="12.75" x14ac:dyDescent="0.2"/>
  <cols>
    <col min="1" max="1" width="27.7109375" style="1" customWidth="1"/>
    <col min="2" max="2" width="10.5703125" style="2" bestFit="1" customWidth="1"/>
    <col min="3" max="3" width="19.85546875" style="2" bestFit="1" customWidth="1"/>
    <col min="4" max="4" width="5" style="2" bestFit="1" customWidth="1"/>
    <col min="5" max="5" width="6.140625" style="2" bestFit="1" customWidth="1"/>
    <col min="6" max="6" width="6.42578125" style="2" bestFit="1" customWidth="1"/>
    <col min="7" max="7" width="5.7109375" style="2" bestFit="1" customWidth="1"/>
    <col min="8" max="8" width="9.7109375" style="2" bestFit="1" customWidth="1"/>
    <col min="9" max="9" width="6.85546875" style="2" bestFit="1" customWidth="1"/>
    <col min="10" max="10" width="15.7109375" style="1" customWidth="1"/>
    <col min="11" max="16384" width="44.28515625" style="1"/>
  </cols>
  <sheetData>
    <row r="1" spans="1:11" ht="18" x14ac:dyDescent="0.2">
      <c r="A1" s="32" t="s">
        <v>101</v>
      </c>
      <c r="B1" s="27"/>
      <c r="C1" s="17"/>
      <c r="D1" s="27"/>
      <c r="E1" s="27"/>
      <c r="F1" s="27"/>
      <c r="G1" s="27"/>
      <c r="H1" s="27"/>
      <c r="I1" s="27"/>
      <c r="J1" s="28"/>
    </row>
    <row r="2" spans="1:11" s="2" customFormat="1" ht="54.95" customHeight="1" x14ac:dyDescent="0.2">
      <c r="A2" s="10" t="s">
        <v>2</v>
      </c>
      <c r="B2" s="10" t="s">
        <v>8</v>
      </c>
      <c r="C2" s="10" t="s">
        <v>4</v>
      </c>
      <c r="D2" s="11" t="s">
        <v>0</v>
      </c>
      <c r="E2" s="11" t="s">
        <v>10</v>
      </c>
      <c r="F2" s="11" t="s">
        <v>9</v>
      </c>
      <c r="G2" s="11" t="s">
        <v>11</v>
      </c>
      <c r="H2" s="11" t="s">
        <v>12</v>
      </c>
      <c r="I2" s="11" t="s">
        <v>13</v>
      </c>
      <c r="J2" s="10" t="s">
        <v>24</v>
      </c>
      <c r="K2" s="2" t="s">
        <v>32</v>
      </c>
    </row>
    <row r="3" spans="1:11" ht="15" customHeight="1" x14ac:dyDescent="0.2">
      <c r="A3" s="12"/>
      <c r="B3" s="13"/>
      <c r="C3" s="13"/>
      <c r="D3" s="14"/>
      <c r="E3" s="13"/>
      <c r="F3" s="13"/>
      <c r="G3" s="13"/>
      <c r="H3" s="13"/>
      <c r="I3" s="13"/>
      <c r="J3" s="13"/>
    </row>
    <row r="4" spans="1:11" ht="15" customHeight="1" x14ac:dyDescent="0.2">
      <c r="A4" s="12"/>
      <c r="B4" s="13"/>
      <c r="C4" s="13"/>
      <c r="D4" s="14"/>
      <c r="E4" s="13"/>
      <c r="F4" s="13"/>
      <c r="G4" s="13"/>
      <c r="H4" s="13"/>
      <c r="I4" s="13"/>
      <c r="J4" s="13"/>
    </row>
    <row r="5" spans="1:11" ht="15" customHeight="1" x14ac:dyDescent="0.2">
      <c r="A5" s="12"/>
      <c r="B5" s="13"/>
      <c r="C5" s="16"/>
      <c r="D5" s="14"/>
      <c r="E5" s="13"/>
      <c r="F5" s="13"/>
      <c r="G5" s="13"/>
      <c r="H5" s="13"/>
      <c r="I5" s="13"/>
      <c r="J5" s="30"/>
    </row>
    <row r="6" spans="1:11" ht="15" customHeight="1" x14ac:dyDescent="0.2">
      <c r="A6" s="12"/>
      <c r="B6" s="13"/>
      <c r="C6" s="13"/>
      <c r="D6" s="14"/>
      <c r="E6" s="13"/>
      <c r="F6" s="13"/>
      <c r="G6" s="13"/>
      <c r="H6" s="13"/>
      <c r="I6" s="13"/>
      <c r="J6" s="30"/>
    </row>
    <row r="7" spans="1:11" ht="15" customHeight="1" x14ac:dyDescent="0.2">
      <c r="A7" s="12"/>
      <c r="B7" s="13"/>
      <c r="C7" s="16"/>
      <c r="D7" s="14"/>
      <c r="E7" s="13"/>
      <c r="F7" s="13"/>
      <c r="G7" s="13"/>
      <c r="H7" s="13"/>
      <c r="I7" s="13"/>
      <c r="J7" s="30"/>
    </row>
    <row r="8" spans="1:11" ht="15" customHeight="1" x14ac:dyDescent="0.2">
      <c r="A8" s="12"/>
      <c r="B8" s="13"/>
      <c r="C8" s="16"/>
      <c r="D8" s="14"/>
      <c r="E8" s="13"/>
      <c r="F8" s="13"/>
      <c r="G8" s="13"/>
      <c r="H8" s="13"/>
      <c r="I8" s="13"/>
      <c r="J8" s="30"/>
    </row>
    <row r="9" spans="1:11" ht="15" customHeight="1" x14ac:dyDescent="0.2">
      <c r="A9" s="12"/>
      <c r="B9" s="13"/>
      <c r="C9" s="13"/>
      <c r="D9" s="14"/>
      <c r="E9" s="13"/>
      <c r="F9" s="13"/>
      <c r="G9" s="13"/>
      <c r="H9" s="13"/>
      <c r="I9" s="13"/>
      <c r="J9" s="30"/>
    </row>
    <row r="10" spans="1:11" ht="15" customHeight="1" x14ac:dyDescent="0.2">
      <c r="A10" s="12"/>
      <c r="B10" s="13"/>
      <c r="C10" s="13"/>
      <c r="D10" s="14"/>
      <c r="E10" s="13"/>
      <c r="F10" s="13"/>
      <c r="G10" s="13"/>
      <c r="H10" s="13"/>
      <c r="I10" s="13"/>
      <c r="J10" s="30"/>
    </row>
    <row r="11" spans="1:11" ht="15" customHeight="1" x14ac:dyDescent="0.2">
      <c r="A11" s="12"/>
      <c r="B11" s="13"/>
      <c r="C11" s="13"/>
      <c r="D11" s="14"/>
      <c r="E11" s="13"/>
      <c r="F11" s="13"/>
      <c r="G11" s="13"/>
      <c r="H11" s="13"/>
      <c r="I11" s="13"/>
      <c r="J11" s="30"/>
    </row>
    <row r="12" spans="1:11" ht="15" customHeight="1" x14ac:dyDescent="0.2">
      <c r="A12" s="12"/>
      <c r="B12" s="13"/>
      <c r="C12" s="13"/>
      <c r="D12" s="14"/>
      <c r="E12" s="13"/>
      <c r="F12" s="13"/>
      <c r="G12" s="13"/>
      <c r="H12" s="13"/>
      <c r="I12" s="13"/>
      <c r="J12" s="30"/>
    </row>
    <row r="13" spans="1:11" ht="15" customHeight="1" x14ac:dyDescent="0.2">
      <c r="A13" s="12"/>
      <c r="B13" s="13"/>
      <c r="C13" s="13"/>
      <c r="D13" s="14"/>
      <c r="E13" s="13"/>
      <c r="F13" s="13"/>
      <c r="G13" s="13"/>
      <c r="H13" s="13"/>
      <c r="I13" s="13"/>
      <c r="J13" s="30"/>
    </row>
    <row r="14" spans="1:11" ht="15" customHeight="1" x14ac:dyDescent="0.2">
      <c r="A14" s="12"/>
      <c r="B14" s="13"/>
      <c r="C14" s="13"/>
      <c r="D14" s="14"/>
      <c r="E14" s="13"/>
      <c r="F14" s="13"/>
      <c r="G14" s="13"/>
      <c r="H14" s="13"/>
      <c r="I14" s="13"/>
      <c r="J14" s="30"/>
    </row>
    <row r="15" spans="1:11" ht="15" customHeight="1" x14ac:dyDescent="0.2">
      <c r="A15" s="12"/>
      <c r="B15" s="13"/>
      <c r="C15" s="13"/>
      <c r="D15" s="14"/>
      <c r="E15" s="13"/>
      <c r="F15" s="13"/>
      <c r="G15" s="13"/>
      <c r="H15" s="13"/>
      <c r="I15" s="13"/>
      <c r="J15" s="30"/>
    </row>
    <row r="16" spans="1:11" ht="15" customHeight="1" x14ac:dyDescent="0.2">
      <c r="A16" s="12"/>
      <c r="B16" s="13"/>
      <c r="C16" s="13"/>
      <c r="D16" s="14"/>
      <c r="E16" s="13"/>
      <c r="F16" s="13"/>
      <c r="G16" s="13"/>
      <c r="H16" s="13"/>
      <c r="I16" s="13"/>
      <c r="J16" s="30"/>
    </row>
    <row r="17" spans="1:11" ht="15" customHeight="1" x14ac:dyDescent="0.2">
      <c r="A17" s="12"/>
      <c r="B17" s="13"/>
      <c r="C17" s="13"/>
      <c r="D17" s="14"/>
      <c r="E17" s="13"/>
      <c r="F17" s="13"/>
      <c r="G17" s="13"/>
      <c r="H17" s="13"/>
      <c r="I17" s="13"/>
      <c r="J17" s="30"/>
    </row>
    <row r="18" spans="1:11" ht="15" customHeight="1" x14ac:dyDescent="0.2">
      <c r="A18" s="12"/>
      <c r="B18" s="13"/>
      <c r="C18" s="13"/>
      <c r="D18" s="14"/>
      <c r="E18" s="13"/>
      <c r="F18" s="13"/>
      <c r="G18" s="13"/>
      <c r="H18" s="13"/>
      <c r="I18" s="13"/>
      <c r="J18" s="30"/>
    </row>
    <row r="19" spans="1:11" ht="15" customHeight="1" x14ac:dyDescent="0.2">
      <c r="A19" s="12"/>
      <c r="B19" s="13"/>
      <c r="C19" s="16"/>
      <c r="D19" s="14"/>
      <c r="E19" s="13"/>
      <c r="F19" s="13"/>
      <c r="G19" s="13"/>
      <c r="H19" s="13"/>
      <c r="I19" s="13"/>
      <c r="J19" s="30"/>
    </row>
    <row r="20" spans="1:11" ht="15" customHeight="1" x14ac:dyDescent="0.2">
      <c r="A20" s="12"/>
      <c r="B20" s="13"/>
      <c r="C20" s="16"/>
      <c r="D20" s="14"/>
      <c r="E20" s="13"/>
      <c r="F20" s="13"/>
      <c r="G20" s="13"/>
      <c r="H20" s="13"/>
      <c r="I20" s="13"/>
      <c r="J20" s="30"/>
    </row>
    <row r="21" spans="1:11" ht="15" customHeight="1" x14ac:dyDescent="0.2">
      <c r="A21" s="12"/>
      <c r="B21" s="13"/>
      <c r="C21" s="16"/>
      <c r="D21" s="14"/>
      <c r="E21" s="13"/>
      <c r="F21" s="13"/>
      <c r="G21" s="13"/>
      <c r="H21" s="13"/>
      <c r="I21" s="13"/>
      <c r="J21" s="30"/>
    </row>
    <row r="22" spans="1:11" ht="15" customHeight="1" x14ac:dyDescent="0.2">
      <c r="A22" s="12"/>
      <c r="B22" s="13"/>
      <c r="C22" s="16"/>
      <c r="D22" s="14"/>
      <c r="E22" s="13"/>
      <c r="F22" s="13"/>
      <c r="G22" s="13"/>
      <c r="H22" s="13"/>
      <c r="I22" s="13"/>
      <c r="J22" s="30"/>
    </row>
    <row r="23" spans="1:11" ht="15" customHeight="1" x14ac:dyDescent="0.2">
      <c r="A23" s="12"/>
      <c r="B23" s="13"/>
      <c r="C23" s="16"/>
      <c r="D23" s="14"/>
      <c r="E23" s="13"/>
      <c r="F23" s="13"/>
      <c r="G23" s="13"/>
      <c r="H23" s="13"/>
      <c r="I23" s="13"/>
      <c r="J23" s="29"/>
    </row>
    <row r="24" spans="1:11" ht="15" customHeight="1" x14ac:dyDescent="0.2">
      <c r="A24" s="12"/>
      <c r="B24" s="13"/>
      <c r="C24" s="16"/>
      <c r="D24" s="14"/>
      <c r="E24" s="13"/>
      <c r="F24" s="13"/>
      <c r="G24" s="13"/>
      <c r="H24" s="13"/>
      <c r="I24" s="13"/>
      <c r="J24" s="30"/>
    </row>
    <row r="25" spans="1:11" ht="15" customHeight="1" x14ac:dyDescent="0.2">
      <c r="A25" s="12"/>
      <c r="B25" s="13"/>
      <c r="C25" s="16"/>
      <c r="D25" s="14"/>
      <c r="E25" s="13"/>
      <c r="F25" s="13"/>
      <c r="G25" s="13"/>
      <c r="H25" s="13"/>
      <c r="I25" s="13"/>
      <c r="J25" s="30"/>
    </row>
    <row r="26" spans="1:11" ht="15" customHeight="1" x14ac:dyDescent="0.2">
      <c r="A26" s="12"/>
      <c r="B26" s="13"/>
      <c r="C26" s="16"/>
      <c r="D26" s="14"/>
      <c r="E26" s="13"/>
      <c r="F26" s="13"/>
      <c r="G26" s="13"/>
      <c r="H26" s="13"/>
      <c r="I26" s="13"/>
      <c r="J26" s="30"/>
    </row>
    <row r="27" spans="1:11" ht="15" customHeight="1" x14ac:dyDescent="0.2">
      <c r="A27" s="12"/>
      <c r="B27" s="13"/>
      <c r="C27" s="16"/>
      <c r="D27" s="14"/>
      <c r="E27" s="13"/>
      <c r="F27" s="13"/>
      <c r="G27" s="13"/>
      <c r="H27" s="13"/>
      <c r="I27" s="13"/>
      <c r="J27" s="30"/>
    </row>
    <row r="28" spans="1:11" ht="15" customHeight="1" x14ac:dyDescent="0.2">
      <c r="A28" s="12"/>
      <c r="B28" s="13"/>
      <c r="C28" s="16"/>
      <c r="D28" s="14"/>
      <c r="E28" s="13"/>
      <c r="F28" s="13"/>
      <c r="G28" s="13"/>
      <c r="H28" s="13"/>
      <c r="I28" s="13"/>
      <c r="J28" s="30"/>
    </row>
    <row r="29" spans="1:11" ht="15" customHeight="1" x14ac:dyDescent="0.2">
      <c r="A29" s="3"/>
      <c r="B29" s="20"/>
      <c r="C29" s="22"/>
      <c r="D29" s="21"/>
      <c r="E29" s="20"/>
      <c r="F29" s="20"/>
      <c r="G29" s="20"/>
      <c r="H29" s="20"/>
      <c r="I29" s="20"/>
      <c r="J29" s="2"/>
    </row>
    <row r="30" spans="1:11" x14ac:dyDescent="0.2">
      <c r="J30" s="2">
        <f>'Älvkarleby fre 22 maj'!J35</f>
        <v>1450</v>
      </c>
      <c r="K30" s="3" t="s">
        <v>28</v>
      </c>
    </row>
    <row r="31" spans="1:11" x14ac:dyDescent="0.2">
      <c r="J31" s="2">
        <f>'Öregrund fre 5 juni'!J35</f>
        <v>1200</v>
      </c>
      <c r="K31" s="3" t="s">
        <v>27</v>
      </c>
    </row>
    <row r="32" spans="1:11" x14ac:dyDescent="0.2">
      <c r="A32" s="3"/>
      <c r="J32" s="2">
        <f>'Edenhof mån 15 juni'!J32</f>
        <v>0</v>
      </c>
      <c r="K32" s="3" t="s">
        <v>105</v>
      </c>
    </row>
    <row r="33" spans="1:11" x14ac:dyDescent="0.2">
      <c r="J33" s="2">
        <f>'Örbyhus fre 7 aug'!J33</f>
        <v>0</v>
      </c>
      <c r="K33" s="3" t="s">
        <v>29</v>
      </c>
    </row>
    <row r="34" spans="1:11" x14ac:dyDescent="0.2">
      <c r="A34" s="3" t="s">
        <v>99</v>
      </c>
      <c r="J34" s="2">
        <f>SUM(J3:J28)</f>
        <v>0</v>
      </c>
      <c r="K34" s="3" t="s">
        <v>107</v>
      </c>
    </row>
    <row r="35" spans="1:11" x14ac:dyDescent="0.2">
      <c r="J35" s="2">
        <f>SUM(J30:J34)-1000</f>
        <v>1650</v>
      </c>
      <c r="K35" s="3" t="s">
        <v>108</v>
      </c>
    </row>
  </sheetData>
  <pageMargins left="0.7" right="0.7" top="0.75" bottom="0.75" header="0.3" footer="0.3"/>
  <pageSetup paperSize="9" scale="78" orientation="portrait" verticalDpi="598" r:id="rId1"/>
  <headerFooter>
    <oddFooter>&amp;L_x000D_&amp;1#&amp;"Arial"&amp;6&amp;K737373 Confidentiality: C1 - Public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668F3-76AB-4369-89D9-306D5A96F7F8}">
  <sheetPr>
    <pageSetUpPr fitToPage="1"/>
  </sheetPr>
  <dimension ref="A1:L40"/>
  <sheetViews>
    <sheetView workbookViewId="0">
      <selection activeCell="A2" sqref="A2"/>
    </sheetView>
  </sheetViews>
  <sheetFormatPr defaultColWidth="44.28515625" defaultRowHeight="12.75" x14ac:dyDescent="0.2"/>
  <cols>
    <col min="1" max="1" width="25.7109375" style="1" customWidth="1"/>
    <col min="2" max="2" width="7.140625" style="2" bestFit="1" customWidth="1"/>
    <col min="3" max="3" width="6.28515625" style="2" bestFit="1" customWidth="1"/>
    <col min="4" max="4" width="4.85546875" style="2" bestFit="1" customWidth="1"/>
    <col min="5" max="5" width="6.140625" style="2" bestFit="1" customWidth="1"/>
    <col min="6" max="6" width="6.42578125" style="2" bestFit="1" customWidth="1"/>
    <col min="7" max="7" width="5.7109375" style="2" bestFit="1" customWidth="1"/>
    <col min="8" max="8" width="9.7109375" style="2" bestFit="1" customWidth="1"/>
    <col min="9" max="9" width="6.85546875" style="2" bestFit="1" customWidth="1"/>
    <col min="10" max="10" width="7.42578125" style="1" bestFit="1" customWidth="1"/>
    <col min="11" max="11" width="92.85546875" style="1" bestFit="1" customWidth="1"/>
    <col min="12" max="12" width="56.7109375" style="1" bestFit="1" customWidth="1"/>
    <col min="13" max="16384" width="44.28515625" style="1"/>
  </cols>
  <sheetData>
    <row r="1" spans="1:11" ht="18" x14ac:dyDescent="0.2">
      <c r="A1" s="27" t="s">
        <v>103</v>
      </c>
      <c r="B1" s="27"/>
      <c r="C1" s="17"/>
      <c r="D1" s="27"/>
      <c r="E1" s="27"/>
      <c r="F1" s="27"/>
      <c r="G1" s="27"/>
      <c r="H1" s="27"/>
      <c r="I1" s="27"/>
      <c r="J1" s="28"/>
    </row>
    <row r="2" spans="1:11" s="2" customFormat="1" ht="54.95" customHeight="1" x14ac:dyDescent="0.2">
      <c r="A2" s="10" t="s">
        <v>2</v>
      </c>
      <c r="B2" s="10" t="s">
        <v>8</v>
      </c>
      <c r="C2" s="10" t="s">
        <v>4</v>
      </c>
      <c r="D2" s="11" t="s">
        <v>0</v>
      </c>
      <c r="E2" s="11" t="s">
        <v>10</v>
      </c>
      <c r="F2" s="11" t="s">
        <v>9</v>
      </c>
      <c r="G2" s="11" t="s">
        <v>11</v>
      </c>
      <c r="H2" s="11" t="s">
        <v>12</v>
      </c>
      <c r="I2" s="11" t="s">
        <v>13</v>
      </c>
      <c r="J2" s="10" t="s">
        <v>24</v>
      </c>
      <c r="K2" s="2" t="s">
        <v>32</v>
      </c>
    </row>
    <row r="3" spans="1:11" ht="15" customHeight="1" x14ac:dyDescent="0.2">
      <c r="A3" s="12"/>
      <c r="B3" s="13"/>
      <c r="C3" s="13"/>
      <c r="D3" s="14"/>
      <c r="E3" s="13"/>
      <c r="F3" s="13"/>
      <c r="G3" s="13"/>
      <c r="H3" s="13"/>
      <c r="I3" s="13"/>
      <c r="J3" s="29"/>
    </row>
    <row r="4" spans="1:11" ht="15" customHeight="1" x14ac:dyDescent="0.2">
      <c r="A4" s="12"/>
      <c r="B4" s="13"/>
      <c r="C4" s="13"/>
      <c r="D4" s="14"/>
      <c r="E4" s="13"/>
      <c r="F4" s="13"/>
      <c r="G4" s="13"/>
      <c r="H4" s="13"/>
      <c r="I4" s="13"/>
      <c r="J4" s="29"/>
    </row>
    <row r="5" spans="1:11" ht="15" customHeight="1" x14ac:dyDescent="0.2">
      <c r="A5" s="12"/>
      <c r="B5" s="13"/>
      <c r="C5" s="13"/>
      <c r="D5" s="14"/>
      <c r="E5" s="13"/>
      <c r="F5" s="13"/>
      <c r="G5" s="13"/>
      <c r="H5" s="13"/>
      <c r="I5" s="13"/>
      <c r="J5" s="29"/>
    </row>
    <row r="6" spans="1:11" ht="15" customHeight="1" x14ac:dyDescent="0.2">
      <c r="A6" s="12"/>
      <c r="B6" s="13"/>
      <c r="C6" s="13"/>
      <c r="D6" s="14"/>
      <c r="E6" s="13"/>
      <c r="F6" s="13"/>
      <c r="G6" s="13"/>
      <c r="H6" s="13"/>
      <c r="I6" s="13"/>
      <c r="J6" s="29"/>
    </row>
    <row r="7" spans="1:11" ht="15" customHeight="1" x14ac:dyDescent="0.2">
      <c r="A7" s="12"/>
      <c r="B7" s="13"/>
      <c r="C7" s="13"/>
      <c r="D7" s="14"/>
      <c r="E7" s="13"/>
      <c r="F7" s="13"/>
      <c r="G7" s="13"/>
      <c r="H7" s="13"/>
      <c r="I7" s="13"/>
      <c r="J7" s="29"/>
    </row>
    <row r="8" spans="1:11" ht="15" customHeight="1" x14ac:dyDescent="0.2">
      <c r="A8" s="12"/>
      <c r="B8" s="13"/>
      <c r="C8" s="13"/>
      <c r="D8" s="14"/>
      <c r="E8" s="13"/>
      <c r="F8" s="13"/>
      <c r="G8" s="13"/>
      <c r="H8" s="13"/>
      <c r="I8" s="13"/>
      <c r="J8" s="29"/>
    </row>
    <row r="9" spans="1:11" ht="15" customHeight="1" x14ac:dyDescent="0.2">
      <c r="A9" s="12"/>
      <c r="B9" s="13"/>
      <c r="C9" s="13"/>
      <c r="D9" s="14"/>
      <c r="E9" s="13"/>
      <c r="F9" s="13"/>
      <c r="G9" s="13"/>
      <c r="H9" s="13"/>
      <c r="I9" s="13"/>
      <c r="J9" s="29"/>
    </row>
    <row r="10" spans="1:11" ht="15" customHeight="1" x14ac:dyDescent="0.2">
      <c r="A10" s="12"/>
      <c r="B10" s="13"/>
      <c r="C10" s="13"/>
      <c r="D10" s="14"/>
      <c r="E10" s="13"/>
      <c r="F10" s="13"/>
      <c r="G10" s="13"/>
      <c r="H10" s="13"/>
      <c r="I10" s="13"/>
      <c r="J10" s="29"/>
    </row>
    <row r="11" spans="1:11" ht="15" customHeight="1" x14ac:dyDescent="0.2">
      <c r="A11" s="12"/>
      <c r="B11" s="13"/>
      <c r="C11" s="13"/>
      <c r="D11" s="14"/>
      <c r="E11" s="13"/>
      <c r="F11" s="13"/>
      <c r="G11" s="13"/>
      <c r="H11" s="13"/>
      <c r="I11" s="13"/>
      <c r="J11" s="29"/>
    </row>
    <row r="12" spans="1:11" ht="15" customHeight="1" x14ac:dyDescent="0.2">
      <c r="A12" s="12"/>
      <c r="B12" s="13"/>
      <c r="C12" s="13"/>
      <c r="D12" s="14"/>
      <c r="E12" s="13"/>
      <c r="F12" s="13"/>
      <c r="G12" s="13"/>
      <c r="H12" s="13"/>
      <c r="I12" s="13"/>
      <c r="J12" s="29"/>
    </row>
    <row r="13" spans="1:11" ht="15" customHeight="1" x14ac:dyDescent="0.2">
      <c r="A13" s="12"/>
      <c r="B13" s="13"/>
      <c r="C13" s="13"/>
      <c r="D13" s="14"/>
      <c r="E13" s="13"/>
      <c r="F13" s="13"/>
      <c r="G13" s="13"/>
      <c r="H13" s="13"/>
      <c r="I13" s="13"/>
      <c r="J13" s="29"/>
    </row>
    <row r="14" spans="1:11" ht="15" customHeight="1" x14ac:dyDescent="0.2">
      <c r="A14" s="12"/>
      <c r="B14" s="13"/>
      <c r="C14" s="13"/>
      <c r="D14" s="14"/>
      <c r="E14" s="13"/>
      <c r="F14" s="13"/>
      <c r="G14" s="13"/>
      <c r="H14" s="13"/>
      <c r="I14" s="13"/>
      <c r="J14" s="29"/>
    </row>
    <row r="15" spans="1:11" ht="15" customHeight="1" x14ac:dyDescent="0.2">
      <c r="A15" s="12"/>
      <c r="B15" s="13"/>
      <c r="C15" s="13"/>
      <c r="D15" s="14"/>
      <c r="E15" s="13"/>
      <c r="F15" s="13"/>
      <c r="G15" s="13"/>
      <c r="H15" s="13"/>
      <c r="I15" s="13"/>
      <c r="J15" s="29"/>
    </row>
    <row r="16" spans="1:11" ht="15" customHeight="1" x14ac:dyDescent="0.2">
      <c r="A16" s="12"/>
      <c r="B16" s="13"/>
      <c r="C16" s="13"/>
      <c r="D16" s="14"/>
      <c r="E16" s="13"/>
      <c r="F16" s="13"/>
      <c r="G16" s="13"/>
      <c r="H16" s="13"/>
      <c r="I16" s="13"/>
      <c r="J16" s="29"/>
    </row>
    <row r="17" spans="1:11" ht="15" customHeight="1" x14ac:dyDescent="0.2">
      <c r="A17" s="12"/>
      <c r="B17" s="13"/>
      <c r="C17" s="13"/>
      <c r="D17" s="14"/>
      <c r="E17" s="13"/>
      <c r="F17" s="13"/>
      <c r="G17" s="13"/>
      <c r="H17" s="13"/>
      <c r="I17" s="13"/>
      <c r="J17" s="29"/>
    </row>
    <row r="18" spans="1:11" ht="15" customHeight="1" x14ac:dyDescent="0.2">
      <c r="A18" s="12"/>
      <c r="B18" s="13"/>
      <c r="C18" s="13"/>
      <c r="D18" s="14"/>
      <c r="E18" s="13"/>
      <c r="F18" s="13"/>
      <c r="G18" s="13"/>
      <c r="H18" s="13"/>
      <c r="I18" s="13"/>
      <c r="J18" s="29"/>
    </row>
    <row r="19" spans="1:11" ht="15" customHeight="1" x14ac:dyDescent="0.2">
      <c r="A19" s="12"/>
      <c r="B19" s="13"/>
      <c r="C19" s="13"/>
      <c r="D19" s="14"/>
      <c r="E19" s="13"/>
      <c r="F19" s="13"/>
      <c r="G19" s="13"/>
      <c r="H19" s="13"/>
      <c r="I19" s="13"/>
      <c r="J19" s="29"/>
    </row>
    <row r="20" spans="1:11" ht="15" customHeight="1" x14ac:dyDescent="0.2">
      <c r="A20" s="12"/>
      <c r="B20" s="13"/>
      <c r="C20" s="13"/>
      <c r="D20" s="14"/>
      <c r="E20" s="13"/>
      <c r="F20" s="13"/>
      <c r="G20" s="13"/>
      <c r="H20" s="13"/>
      <c r="I20" s="13"/>
      <c r="J20" s="30"/>
    </row>
    <row r="21" spans="1:11" ht="15" customHeight="1" x14ac:dyDescent="0.2">
      <c r="A21" s="12"/>
      <c r="B21" s="13"/>
      <c r="C21" s="13"/>
      <c r="D21" s="14"/>
      <c r="E21" s="13"/>
      <c r="F21" s="13"/>
      <c r="G21" s="13"/>
      <c r="H21" s="13"/>
      <c r="I21" s="13"/>
      <c r="J21" s="30"/>
    </row>
    <row r="22" spans="1:11" ht="15" customHeight="1" x14ac:dyDescent="0.2">
      <c r="A22" s="12"/>
      <c r="B22" s="13"/>
      <c r="C22" s="13"/>
      <c r="D22" s="14"/>
      <c r="E22" s="13"/>
      <c r="F22" s="13"/>
      <c r="G22" s="13"/>
      <c r="H22" s="13"/>
      <c r="I22" s="13"/>
      <c r="J22" s="30"/>
    </row>
    <row r="23" spans="1:11" ht="15" customHeight="1" x14ac:dyDescent="0.2">
      <c r="A23" s="12"/>
      <c r="B23" s="13"/>
      <c r="C23" s="13"/>
      <c r="D23" s="14"/>
      <c r="E23" s="13"/>
      <c r="F23" s="13"/>
      <c r="G23" s="13"/>
      <c r="H23" s="13"/>
      <c r="I23" s="13"/>
      <c r="J23" s="30"/>
    </row>
    <row r="24" spans="1:11" ht="15" customHeight="1" x14ac:dyDescent="0.2">
      <c r="A24" s="12"/>
      <c r="B24" s="13"/>
      <c r="C24" s="13"/>
      <c r="D24" s="14"/>
      <c r="E24" s="13"/>
      <c r="F24" s="13"/>
      <c r="G24" s="13"/>
      <c r="H24" s="13"/>
      <c r="I24" s="13"/>
      <c r="J24" s="31"/>
    </row>
    <row r="25" spans="1:11" ht="15" customHeight="1" x14ac:dyDescent="0.2">
      <c r="A25" s="12"/>
      <c r="B25" s="13"/>
      <c r="C25" s="16"/>
      <c r="D25" s="14"/>
      <c r="E25" s="13"/>
      <c r="F25" s="13"/>
      <c r="G25" s="13"/>
      <c r="H25" s="13"/>
      <c r="I25" s="13"/>
      <c r="J25" s="30"/>
    </row>
    <row r="26" spans="1:11" ht="15" customHeight="1" x14ac:dyDescent="0.2">
      <c r="A26" s="3"/>
      <c r="B26" s="20"/>
      <c r="C26" s="22"/>
      <c r="D26" s="21"/>
      <c r="E26" s="20"/>
      <c r="F26" s="20"/>
      <c r="G26" s="20"/>
      <c r="H26" s="20"/>
      <c r="I26" s="20"/>
      <c r="J26" s="2"/>
    </row>
    <row r="27" spans="1:11" x14ac:dyDescent="0.2">
      <c r="J27" s="2">
        <f>'Älvkarleby fre 22 maj'!J35</f>
        <v>1450</v>
      </c>
      <c r="K27" s="3" t="s">
        <v>28</v>
      </c>
    </row>
    <row r="28" spans="1:11" x14ac:dyDescent="0.2">
      <c r="J28" s="2">
        <f>'Öregrund fre 5 juni'!J35</f>
        <v>1200</v>
      </c>
      <c r="K28" s="3" t="s">
        <v>27</v>
      </c>
    </row>
    <row r="29" spans="1:11" x14ac:dyDescent="0.2">
      <c r="J29" s="2">
        <f>'Örbyhus fre 7 aug'!J32</f>
        <v>0</v>
      </c>
      <c r="K29" s="3" t="s">
        <v>105</v>
      </c>
    </row>
    <row r="30" spans="1:11" x14ac:dyDescent="0.2">
      <c r="J30" s="2">
        <f>'Örbyhus fre 7 aug'!J33</f>
        <v>0</v>
      </c>
      <c r="K30" s="3" t="s">
        <v>29</v>
      </c>
    </row>
    <row r="31" spans="1:11" x14ac:dyDescent="0.2">
      <c r="J31" s="2">
        <f>'Grönlunds fre 14 aug'!J34</f>
        <v>0</v>
      </c>
      <c r="K31" s="3" t="s">
        <v>107</v>
      </c>
    </row>
    <row r="32" spans="1:11" x14ac:dyDescent="0.2">
      <c r="A32" s="3" t="s">
        <v>102</v>
      </c>
      <c r="J32" s="2">
        <f>SUM(J3:J25)</f>
        <v>0</v>
      </c>
      <c r="K32" s="3" t="s">
        <v>30</v>
      </c>
    </row>
    <row r="33" spans="7:12" x14ac:dyDescent="0.2">
      <c r="I33" s="1"/>
      <c r="J33" s="2">
        <f>SUM(J27:J32)-1200-600</f>
        <v>850</v>
      </c>
      <c r="K33" s="3" t="s">
        <v>109</v>
      </c>
      <c r="L33" s="3" t="s">
        <v>110</v>
      </c>
    </row>
    <row r="34" spans="7:12" x14ac:dyDescent="0.2">
      <c r="G34" s="1"/>
      <c r="I34" s="1"/>
      <c r="J34" s="2"/>
    </row>
    <row r="35" spans="7:12" x14ac:dyDescent="0.2">
      <c r="J35" s="2"/>
      <c r="K35" s="2"/>
    </row>
    <row r="36" spans="7:12" x14ac:dyDescent="0.2">
      <c r="J36" s="2"/>
      <c r="K36" s="2"/>
    </row>
    <row r="37" spans="7:12" x14ac:dyDescent="0.2">
      <c r="J37" s="2"/>
      <c r="K37" s="2"/>
    </row>
    <row r="38" spans="7:12" x14ac:dyDescent="0.2">
      <c r="J38" s="2"/>
      <c r="K38" s="2"/>
    </row>
    <row r="39" spans="7:12" x14ac:dyDescent="0.2">
      <c r="J39" s="2"/>
      <c r="K39" s="2"/>
    </row>
    <row r="40" spans="7:12" x14ac:dyDescent="0.2">
      <c r="J40" s="2"/>
      <c r="K40" s="2"/>
    </row>
  </sheetData>
  <pageMargins left="0.7" right="0.7" top="0.75" bottom="0.75" header="0.3" footer="0.3"/>
  <pageSetup paperSize="9" scale="78" orientation="portrait" verticalDpi="598" r:id="rId1"/>
  <headerFooter>
    <oddFooter>&amp;L_x000D_&amp;1#&amp;"Arial"&amp;6&amp;K737373 Confidentiality: C1 -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7"/>
  <sheetViews>
    <sheetView workbookViewId="0">
      <selection activeCell="A2" sqref="A2"/>
    </sheetView>
  </sheetViews>
  <sheetFormatPr defaultRowHeight="12.75" x14ac:dyDescent="0.2"/>
  <cols>
    <col min="1" max="1" width="21.140625" style="2" bestFit="1" customWidth="1"/>
    <col min="2" max="2" width="10.7109375" style="2" bestFit="1" customWidth="1"/>
    <col min="3" max="3" width="13.28515625" style="2" bestFit="1" customWidth="1"/>
    <col min="4" max="4" width="10.5703125" style="2" bestFit="1" customWidth="1"/>
    <col min="5" max="5" width="9.5703125" style="2" bestFit="1" customWidth="1"/>
    <col min="6" max="6" width="8.42578125" style="2" bestFit="1" customWidth="1"/>
    <col min="7" max="7" width="8.42578125" style="2" customWidth="1"/>
    <col min="8" max="8" width="10.28515625" style="2" bestFit="1" customWidth="1"/>
    <col min="9" max="9" width="9.7109375" style="2" bestFit="1" customWidth="1"/>
    <col min="10" max="10" width="6.140625" style="2" bestFit="1" customWidth="1"/>
    <col min="11" max="11" width="9.7109375" style="2" bestFit="1" customWidth="1"/>
    <col min="12" max="12" width="4" style="2" bestFit="1" customWidth="1"/>
    <col min="13" max="13" width="14.28515625" style="2" bestFit="1" customWidth="1"/>
    <col min="14" max="16384" width="9.140625" style="2"/>
  </cols>
  <sheetData>
    <row r="1" spans="1:13" ht="20.100000000000001" customHeight="1" x14ac:dyDescent="0.2">
      <c r="A1" s="17" t="s">
        <v>82</v>
      </c>
      <c r="B1" s="17" t="s">
        <v>19</v>
      </c>
      <c r="C1" s="17"/>
      <c r="D1" s="17"/>
      <c r="E1" s="17"/>
      <c r="F1" s="17"/>
      <c r="G1" s="17"/>
      <c r="H1" s="17"/>
      <c r="I1" s="17"/>
      <c r="J1" s="17"/>
      <c r="K1" s="17"/>
    </row>
    <row r="2" spans="1:13" ht="30" customHeight="1" x14ac:dyDescent="0.2">
      <c r="A2" s="10" t="s">
        <v>2</v>
      </c>
      <c r="B2" s="10" t="s">
        <v>8</v>
      </c>
      <c r="C2" s="10" t="s">
        <v>4</v>
      </c>
      <c r="D2" s="11" t="s">
        <v>14</v>
      </c>
      <c r="E2" s="11" t="s">
        <v>15</v>
      </c>
      <c r="F2" s="11" t="s">
        <v>78</v>
      </c>
      <c r="G2" s="11" t="s">
        <v>17</v>
      </c>
      <c r="H2" s="11" t="s">
        <v>79</v>
      </c>
      <c r="I2" s="11" t="s">
        <v>16</v>
      </c>
      <c r="J2" s="11" t="s">
        <v>20</v>
      </c>
      <c r="K2" s="11" t="s">
        <v>12</v>
      </c>
      <c r="L2" s="2">
        <v>600</v>
      </c>
      <c r="M2" s="2" t="s">
        <v>54</v>
      </c>
    </row>
    <row r="3" spans="1:13" ht="15" customHeight="1" x14ac:dyDescent="0.2">
      <c r="A3" s="12" t="s">
        <v>76</v>
      </c>
      <c r="B3" s="13" t="s">
        <v>77</v>
      </c>
      <c r="C3" s="13" t="s">
        <v>18</v>
      </c>
      <c r="D3" s="18">
        <v>1</v>
      </c>
      <c r="E3" s="18">
        <v>2</v>
      </c>
      <c r="F3" s="18"/>
      <c r="G3" s="18"/>
      <c r="H3" s="18"/>
      <c r="I3" s="18"/>
      <c r="J3" s="18">
        <f>SUM(D3:I3)</f>
        <v>3</v>
      </c>
      <c r="K3" s="18"/>
      <c r="M3" s="2">
        <f>L2/2</f>
        <v>300</v>
      </c>
    </row>
    <row r="4" spans="1:13" ht="15" customHeight="1" x14ac:dyDescent="0.2">
      <c r="A4" s="12" t="s">
        <v>50</v>
      </c>
      <c r="B4" s="13" t="s">
        <v>51</v>
      </c>
      <c r="C4" s="13" t="s">
        <v>6</v>
      </c>
      <c r="D4" s="18">
        <v>0</v>
      </c>
      <c r="E4" s="18">
        <v>2</v>
      </c>
      <c r="F4" s="18"/>
      <c r="G4" s="18"/>
      <c r="H4" s="18"/>
      <c r="I4" s="18"/>
      <c r="J4" s="18">
        <f t="shared" ref="J3:J10" si="0">SUM(D4:I4)</f>
        <v>2</v>
      </c>
      <c r="K4" s="18"/>
      <c r="M4" s="2">
        <f>L2/3</f>
        <v>200</v>
      </c>
    </row>
    <row r="5" spans="1:13" ht="15" customHeight="1" x14ac:dyDescent="0.2">
      <c r="A5" s="12" t="s">
        <v>39</v>
      </c>
      <c r="B5" s="13" t="s">
        <v>40</v>
      </c>
      <c r="C5" s="13" t="s">
        <v>18</v>
      </c>
      <c r="D5" s="18">
        <v>0</v>
      </c>
      <c r="E5" s="18">
        <v>2</v>
      </c>
      <c r="F5" s="18"/>
      <c r="G5" s="18"/>
      <c r="H5" s="18"/>
      <c r="I5" s="18"/>
      <c r="J5" s="18">
        <f t="shared" si="0"/>
        <v>2</v>
      </c>
      <c r="K5" s="18"/>
      <c r="M5" s="2">
        <f>L2/6</f>
        <v>100</v>
      </c>
    </row>
    <row r="6" spans="1:13" ht="15" customHeight="1" x14ac:dyDescent="0.2">
      <c r="A6" s="12" t="s">
        <v>22</v>
      </c>
      <c r="B6" s="13" t="s">
        <v>1</v>
      </c>
      <c r="C6" s="13" t="s">
        <v>5</v>
      </c>
      <c r="D6" s="18">
        <v>1</v>
      </c>
      <c r="E6" s="18">
        <v>1</v>
      </c>
      <c r="F6" s="18"/>
      <c r="G6" s="18"/>
      <c r="H6" s="18"/>
      <c r="I6" s="18"/>
      <c r="J6" s="18">
        <f t="shared" si="0"/>
        <v>2</v>
      </c>
      <c r="K6" s="18"/>
    </row>
    <row r="7" spans="1:13" ht="15" customHeight="1" x14ac:dyDescent="0.2">
      <c r="A7" s="12" t="s">
        <v>45</v>
      </c>
      <c r="B7" s="13" t="s">
        <v>46</v>
      </c>
      <c r="C7" s="13" t="s">
        <v>7</v>
      </c>
      <c r="D7" s="18">
        <v>1</v>
      </c>
      <c r="E7" s="18">
        <v>0</v>
      </c>
      <c r="F7" s="18"/>
      <c r="G7" s="18"/>
      <c r="H7" s="18"/>
      <c r="I7" s="18"/>
      <c r="J7" s="18">
        <f t="shared" si="0"/>
        <v>1</v>
      </c>
      <c r="K7" s="18"/>
    </row>
    <row r="8" spans="1:13" ht="15" customHeight="1" x14ac:dyDescent="0.2">
      <c r="A8" s="12" t="s">
        <v>59</v>
      </c>
      <c r="B8" s="13" t="s">
        <v>60</v>
      </c>
      <c r="C8" s="13" t="s">
        <v>5</v>
      </c>
      <c r="D8" s="18">
        <v>1</v>
      </c>
      <c r="E8" s="18">
        <v>0</v>
      </c>
      <c r="F8" s="18"/>
      <c r="G8" s="18"/>
      <c r="H8" s="18"/>
      <c r="I8" s="18"/>
      <c r="J8" s="18">
        <f t="shared" si="0"/>
        <v>1</v>
      </c>
      <c r="K8" s="18"/>
    </row>
    <row r="9" spans="1:13" ht="15" customHeight="1" x14ac:dyDescent="0.2">
      <c r="A9" s="12" t="s">
        <v>33</v>
      </c>
      <c r="B9" s="13" t="s">
        <v>34</v>
      </c>
      <c r="C9" s="13" t="s">
        <v>18</v>
      </c>
      <c r="D9" s="18">
        <v>0</v>
      </c>
      <c r="E9" s="18">
        <v>1</v>
      </c>
      <c r="F9" s="18"/>
      <c r="G9" s="18"/>
      <c r="H9" s="18"/>
      <c r="I9" s="18"/>
      <c r="J9" s="18">
        <f t="shared" si="0"/>
        <v>1</v>
      </c>
      <c r="K9" s="18"/>
    </row>
    <row r="10" spans="1:13" ht="15" customHeight="1" x14ac:dyDescent="0.2">
      <c r="A10" s="12" t="s">
        <v>47</v>
      </c>
      <c r="B10" s="13" t="s">
        <v>48</v>
      </c>
      <c r="C10" s="13" t="s">
        <v>5</v>
      </c>
      <c r="D10" s="18">
        <v>0</v>
      </c>
      <c r="E10" s="18">
        <v>1</v>
      </c>
      <c r="F10" s="18"/>
      <c r="G10" s="18"/>
      <c r="H10" s="18"/>
      <c r="I10" s="18"/>
      <c r="J10" s="18">
        <f t="shared" si="0"/>
        <v>1</v>
      </c>
      <c r="K10" s="18"/>
    </row>
    <row r="11" spans="1:13" ht="15" customHeight="1" x14ac:dyDescent="0.2">
      <c r="A11" s="12"/>
      <c r="B11" s="13"/>
      <c r="C11" s="13"/>
      <c r="D11" s="18"/>
      <c r="E11" s="18"/>
      <c r="F11" s="18"/>
      <c r="G11" s="18"/>
      <c r="H11" s="18"/>
      <c r="I11" s="18"/>
      <c r="J11" s="18"/>
      <c r="K11" s="18"/>
    </row>
    <row r="12" spans="1:13" ht="15" customHeight="1" x14ac:dyDescent="0.2">
      <c r="A12" s="12"/>
      <c r="B12" s="13"/>
      <c r="C12" s="13"/>
      <c r="D12" s="18"/>
      <c r="E12" s="18"/>
      <c r="F12" s="18"/>
      <c r="G12" s="18"/>
      <c r="H12" s="18"/>
      <c r="I12" s="18"/>
      <c r="J12" s="18"/>
      <c r="K12" s="18"/>
    </row>
    <row r="13" spans="1:13" ht="15" customHeight="1" x14ac:dyDescent="0.2">
      <c r="A13" s="12"/>
      <c r="B13" s="13"/>
      <c r="C13" s="13"/>
      <c r="D13" s="18"/>
      <c r="E13" s="18"/>
      <c r="F13" s="18"/>
      <c r="G13" s="18"/>
      <c r="H13" s="18"/>
      <c r="I13" s="18"/>
      <c r="J13" s="18"/>
      <c r="K13" s="18"/>
    </row>
    <row r="14" spans="1:13" ht="15" customHeight="1" x14ac:dyDescent="0.2">
      <c r="A14" s="12"/>
      <c r="B14" s="13"/>
      <c r="C14" s="13"/>
      <c r="D14" s="18"/>
      <c r="E14" s="18"/>
      <c r="F14" s="18"/>
      <c r="G14" s="18"/>
      <c r="H14" s="18"/>
      <c r="I14" s="18"/>
      <c r="J14" s="18"/>
      <c r="K14" s="18"/>
    </row>
    <row r="15" spans="1:13" ht="15" customHeight="1" x14ac:dyDescent="0.2">
      <c r="A15" s="12"/>
      <c r="B15" s="13"/>
      <c r="C15" s="13"/>
      <c r="D15" s="18"/>
      <c r="E15" s="18"/>
      <c r="F15" s="18"/>
      <c r="G15" s="18"/>
      <c r="H15" s="18"/>
      <c r="I15" s="18"/>
      <c r="J15" s="18"/>
      <c r="K15" s="18"/>
    </row>
    <row r="16" spans="1:13" ht="15" customHeight="1" x14ac:dyDescent="0.2">
      <c r="A16" s="12"/>
      <c r="B16" s="13"/>
      <c r="C16" s="13"/>
      <c r="D16" s="18"/>
      <c r="E16" s="18"/>
      <c r="F16" s="18"/>
      <c r="G16" s="18"/>
      <c r="H16" s="18"/>
      <c r="I16" s="18"/>
      <c r="J16" s="18"/>
      <c r="K16" s="18"/>
    </row>
    <row r="17" spans="1:11" ht="15" customHeight="1" x14ac:dyDescent="0.2">
      <c r="A17" s="13"/>
      <c r="B17" s="13"/>
      <c r="C17" s="13"/>
      <c r="D17" s="18"/>
      <c r="E17" s="18"/>
      <c r="F17" s="18"/>
      <c r="G17" s="18"/>
      <c r="H17" s="18"/>
      <c r="I17" s="18"/>
      <c r="J17" s="18"/>
      <c r="K17" s="18"/>
    </row>
  </sheetData>
  <pageMargins left="0.7" right="0.7" top="0.75" bottom="0.75" header="0.3" footer="0.3"/>
  <pageSetup paperSize="9" orientation="landscape" verticalDpi="598" r:id="rId1"/>
  <headerFooter>
    <oddFooter>&amp;L_x000D_&amp;1#&amp;"Arial"&amp;6&amp;K737373 Confidentiality: C1 -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33"/>
  <sheetViews>
    <sheetView workbookViewId="0">
      <selection activeCell="A2" sqref="A2"/>
    </sheetView>
  </sheetViews>
  <sheetFormatPr defaultRowHeight="12.75" x14ac:dyDescent="0.2"/>
  <cols>
    <col min="1" max="1" width="21.140625" style="2" bestFit="1" customWidth="1"/>
    <col min="2" max="2" width="10.5703125" style="2" bestFit="1" customWidth="1"/>
    <col min="3" max="3" width="17.42578125" style="2" bestFit="1" customWidth="1"/>
    <col min="4" max="4" width="10.5703125" style="2" bestFit="1" customWidth="1"/>
    <col min="5" max="5" width="9.5703125" style="2" bestFit="1" customWidth="1"/>
    <col min="6" max="6" width="8.42578125" style="2" bestFit="1" customWidth="1"/>
    <col min="7" max="7" width="8.42578125" style="2" customWidth="1"/>
    <col min="8" max="8" width="10.28515625" style="2" bestFit="1" customWidth="1"/>
    <col min="9" max="9" width="9.7109375" style="2" bestFit="1" customWidth="1"/>
    <col min="10" max="10" width="27.42578125" style="2" bestFit="1" customWidth="1"/>
    <col min="11" max="11" width="9.7109375" style="2" bestFit="1" customWidth="1"/>
    <col min="12" max="12" width="9.140625" style="2"/>
    <col min="13" max="13" width="14.28515625" style="2" bestFit="1" customWidth="1"/>
    <col min="14" max="14" width="9.7109375" style="2" bestFit="1" customWidth="1"/>
    <col min="15" max="16384" width="9.140625" style="2"/>
  </cols>
  <sheetData>
    <row r="1" spans="1:14" ht="20.100000000000001" customHeight="1" x14ac:dyDescent="0.2">
      <c r="A1" s="17" t="s">
        <v>82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4" ht="30" customHeight="1" x14ac:dyDescent="0.2">
      <c r="A2" s="10" t="s">
        <v>2</v>
      </c>
      <c r="B2" s="10" t="s">
        <v>8</v>
      </c>
      <c r="C2" s="10" t="s">
        <v>4</v>
      </c>
      <c r="D2" s="11" t="s">
        <v>14</v>
      </c>
      <c r="E2" s="11" t="s">
        <v>15</v>
      </c>
      <c r="F2" s="11" t="s">
        <v>78</v>
      </c>
      <c r="G2" s="11" t="s">
        <v>17</v>
      </c>
      <c r="H2" s="11" t="s">
        <v>79</v>
      </c>
      <c r="I2" s="11" t="s">
        <v>16</v>
      </c>
      <c r="J2" s="11" t="s">
        <v>80</v>
      </c>
      <c r="K2" s="11" t="s">
        <v>12</v>
      </c>
      <c r="M2" s="2" t="s">
        <v>53</v>
      </c>
      <c r="N2" s="2" t="s">
        <v>52</v>
      </c>
    </row>
    <row r="3" spans="1:14" ht="15" customHeight="1" x14ac:dyDescent="0.2">
      <c r="A3" s="12" t="s">
        <v>50</v>
      </c>
      <c r="B3" s="13" t="s">
        <v>51</v>
      </c>
      <c r="C3" s="13" t="s">
        <v>6</v>
      </c>
      <c r="D3" s="18">
        <v>6</v>
      </c>
      <c r="E3" s="18">
        <v>10</v>
      </c>
      <c r="F3" s="18">
        <v>0</v>
      </c>
      <c r="G3" s="18">
        <v>0</v>
      </c>
      <c r="H3" s="18">
        <v>0</v>
      </c>
      <c r="I3" s="18">
        <v>0</v>
      </c>
      <c r="J3" s="19" cm="1">
        <f t="array" ref="J3">SUM(LARGE(D3:I3,{1;2;3;4}))</f>
        <v>16</v>
      </c>
      <c r="K3" s="13">
        <v>1</v>
      </c>
      <c r="M3" s="2">
        <f>N3*'Hallstavik tor 27 aug'!J33</f>
        <v>340</v>
      </c>
      <c r="N3" s="5">
        <v>0.4</v>
      </c>
    </row>
    <row r="4" spans="1:14" ht="15" customHeight="1" x14ac:dyDescent="0.2">
      <c r="A4" s="12" t="s">
        <v>76</v>
      </c>
      <c r="B4" s="13" t="s">
        <v>77</v>
      </c>
      <c r="C4" s="16" t="s">
        <v>18</v>
      </c>
      <c r="D4" s="18">
        <v>7</v>
      </c>
      <c r="E4" s="18">
        <v>7</v>
      </c>
      <c r="F4" s="18">
        <v>0</v>
      </c>
      <c r="G4" s="18">
        <v>0</v>
      </c>
      <c r="H4" s="18">
        <v>0</v>
      </c>
      <c r="I4" s="18">
        <v>0</v>
      </c>
      <c r="J4" s="19" cm="1">
        <f t="array" ref="J4">SUM(LARGE(D4:I4,{1;2;3;4}))</f>
        <v>14</v>
      </c>
      <c r="K4" s="13">
        <v>2</v>
      </c>
      <c r="M4" s="2">
        <f>N4*'Hallstavik tor 27 aug'!J33</f>
        <v>204</v>
      </c>
      <c r="N4" s="5">
        <v>0.24</v>
      </c>
    </row>
    <row r="5" spans="1:14" ht="15" customHeight="1" x14ac:dyDescent="0.2">
      <c r="A5" s="12" t="s">
        <v>66</v>
      </c>
      <c r="B5" s="13" t="s">
        <v>67</v>
      </c>
      <c r="C5" s="13" t="s">
        <v>5</v>
      </c>
      <c r="D5" s="18">
        <v>9</v>
      </c>
      <c r="E5" s="18">
        <v>3</v>
      </c>
      <c r="F5" s="18">
        <v>0</v>
      </c>
      <c r="G5" s="18">
        <v>0</v>
      </c>
      <c r="H5" s="18">
        <v>0</v>
      </c>
      <c r="I5" s="18">
        <v>0</v>
      </c>
      <c r="J5" s="19" cm="1">
        <f t="array" ref="J5">SUM(LARGE(D5:I5,{1;2;3;4}))</f>
        <v>12</v>
      </c>
      <c r="K5" s="13">
        <v>3</v>
      </c>
      <c r="M5" s="2">
        <f>N5*'Hallstavik tor 27 aug'!J33</f>
        <v>136</v>
      </c>
      <c r="N5" s="5">
        <v>0.16</v>
      </c>
    </row>
    <row r="6" spans="1:14" ht="15" customHeight="1" x14ac:dyDescent="0.2">
      <c r="A6" s="12" t="s">
        <v>21</v>
      </c>
      <c r="B6" s="13" t="s">
        <v>3</v>
      </c>
      <c r="C6" s="13" t="s">
        <v>6</v>
      </c>
      <c r="D6" s="18">
        <v>10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9" cm="1">
        <f t="array" ref="J6">SUM(LARGE(D6:I6,{1;2;3;4}))</f>
        <v>10</v>
      </c>
      <c r="K6" s="13">
        <v>4</v>
      </c>
      <c r="M6" s="2">
        <f>N6*'Hallstavik tor 27 aug'!J33</f>
        <v>102</v>
      </c>
      <c r="N6" s="5">
        <v>0.12</v>
      </c>
    </row>
    <row r="7" spans="1:14" ht="15" customHeight="1" x14ac:dyDescent="0.2">
      <c r="A7" s="12" t="s">
        <v>111</v>
      </c>
      <c r="B7" s="13" t="s">
        <v>112</v>
      </c>
      <c r="C7" s="13" t="s">
        <v>5</v>
      </c>
      <c r="D7" s="18">
        <v>0</v>
      </c>
      <c r="E7" s="18">
        <v>9</v>
      </c>
      <c r="F7" s="18">
        <v>0</v>
      </c>
      <c r="G7" s="18">
        <v>0</v>
      </c>
      <c r="H7" s="18">
        <v>0</v>
      </c>
      <c r="I7" s="18">
        <v>0</v>
      </c>
      <c r="J7" s="19" cm="1">
        <f t="array" ref="J7">SUM(LARGE(D7:I7,{1;2;3;4}))</f>
        <v>9</v>
      </c>
      <c r="K7" s="13">
        <v>5</v>
      </c>
      <c r="M7" s="2">
        <f>N7*'Hallstavik tor 27 aug'!J33</f>
        <v>68</v>
      </c>
      <c r="N7" s="5">
        <v>0.08</v>
      </c>
    </row>
    <row r="8" spans="1:14" ht="15" customHeight="1" x14ac:dyDescent="0.2">
      <c r="A8" s="12" t="s">
        <v>72</v>
      </c>
      <c r="B8" s="13" t="s">
        <v>73</v>
      </c>
      <c r="C8" s="13" t="s">
        <v>7</v>
      </c>
      <c r="D8" s="18">
        <v>4</v>
      </c>
      <c r="E8" s="18">
        <v>5</v>
      </c>
      <c r="F8" s="18">
        <v>0</v>
      </c>
      <c r="G8" s="18">
        <v>0</v>
      </c>
      <c r="H8" s="18">
        <v>0</v>
      </c>
      <c r="I8" s="18">
        <v>0</v>
      </c>
      <c r="J8" s="19" cm="1">
        <f t="array" ref="J8">SUM(LARGE(D8:I8,{1;2;3;4}))</f>
        <v>9</v>
      </c>
      <c r="K8" s="13">
        <v>6</v>
      </c>
      <c r="N8" s="5"/>
    </row>
    <row r="9" spans="1:14" ht="15" customHeight="1" x14ac:dyDescent="0.2">
      <c r="A9" s="12" t="s">
        <v>33</v>
      </c>
      <c r="B9" s="13" t="s">
        <v>34</v>
      </c>
      <c r="C9" s="13" t="s">
        <v>18</v>
      </c>
      <c r="D9" s="18">
        <v>8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9" cm="1">
        <f t="array" ref="J9">SUM(LARGE(D9:I9,{1;2;3;4}))</f>
        <v>8</v>
      </c>
      <c r="K9" s="13">
        <v>7</v>
      </c>
      <c r="N9" s="5"/>
    </row>
    <row r="10" spans="1:14" ht="15" customHeight="1" x14ac:dyDescent="0.2">
      <c r="A10" s="12" t="s">
        <v>22</v>
      </c>
      <c r="B10" s="13" t="s">
        <v>1</v>
      </c>
      <c r="C10" s="13" t="s">
        <v>5</v>
      </c>
      <c r="D10" s="18">
        <v>0</v>
      </c>
      <c r="E10" s="18">
        <v>8</v>
      </c>
      <c r="F10" s="18">
        <v>0</v>
      </c>
      <c r="G10" s="18">
        <v>0</v>
      </c>
      <c r="H10" s="18">
        <v>0</v>
      </c>
      <c r="I10" s="18">
        <v>0</v>
      </c>
      <c r="J10" s="19" cm="1">
        <f t="array" ref="J10">SUM(LARGE(D10:I10,{1;2;3;4}))</f>
        <v>8</v>
      </c>
      <c r="K10" s="13">
        <v>8</v>
      </c>
      <c r="M10" s="2">
        <f>SUM(M3:M8)</f>
        <v>850</v>
      </c>
      <c r="N10" s="5">
        <f>SUM(N3:N8)</f>
        <v>1</v>
      </c>
    </row>
    <row r="11" spans="1:14" ht="15" customHeight="1" x14ac:dyDescent="0.2">
      <c r="A11" s="12" t="s">
        <v>31</v>
      </c>
      <c r="B11" s="13" t="s">
        <v>26</v>
      </c>
      <c r="C11" s="13" t="s">
        <v>5</v>
      </c>
      <c r="D11" s="18">
        <v>0</v>
      </c>
      <c r="E11" s="18">
        <v>6</v>
      </c>
      <c r="F11" s="18">
        <v>0</v>
      </c>
      <c r="G11" s="18">
        <v>0</v>
      </c>
      <c r="H11" s="18">
        <v>0</v>
      </c>
      <c r="I11" s="18">
        <v>0</v>
      </c>
      <c r="J11" s="19" cm="1">
        <f t="array" ref="J11">SUM(LARGE(D11:I11,{1;2;3;4}))</f>
        <v>6</v>
      </c>
      <c r="K11" s="13">
        <v>9</v>
      </c>
      <c r="N11" s="5"/>
    </row>
    <row r="12" spans="1:14" ht="15" customHeight="1" x14ac:dyDescent="0.2">
      <c r="A12" s="12" t="s">
        <v>59</v>
      </c>
      <c r="B12" s="13" t="s">
        <v>60</v>
      </c>
      <c r="C12" s="13" t="s">
        <v>5</v>
      </c>
      <c r="D12" s="18">
        <v>5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9" cm="1">
        <f t="array" ref="J12">SUM(LARGE(D12:I12,{1;2;3;4}))</f>
        <v>5</v>
      </c>
      <c r="K12" s="13">
        <v>10</v>
      </c>
      <c r="N12" s="5"/>
    </row>
    <row r="13" spans="1:14" ht="15" customHeight="1" x14ac:dyDescent="0.2">
      <c r="A13" s="12" t="s">
        <v>57</v>
      </c>
      <c r="B13" s="13" t="s">
        <v>58</v>
      </c>
      <c r="C13" s="13" t="s">
        <v>5</v>
      </c>
      <c r="D13" s="18">
        <v>0</v>
      </c>
      <c r="E13" s="18">
        <v>4</v>
      </c>
      <c r="F13" s="18">
        <v>0</v>
      </c>
      <c r="G13" s="18">
        <v>0</v>
      </c>
      <c r="H13" s="18">
        <v>0</v>
      </c>
      <c r="I13" s="18">
        <v>0</v>
      </c>
      <c r="J13" s="19" cm="1">
        <f t="array" ref="J13">SUM(LARGE(D13:I13,{1;2;3;4}))</f>
        <v>4</v>
      </c>
      <c r="K13" s="13">
        <v>11</v>
      </c>
      <c r="N13" s="5"/>
    </row>
    <row r="14" spans="1:14" ht="15" customHeight="1" x14ac:dyDescent="0.2">
      <c r="A14" s="12" t="s">
        <v>55</v>
      </c>
      <c r="B14" s="13" t="s">
        <v>56</v>
      </c>
      <c r="C14" s="13" t="s">
        <v>6</v>
      </c>
      <c r="D14" s="18">
        <v>3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9" cm="1">
        <f t="array" ref="J14">SUM(LARGE(D14:I14,{1;2;3;4}))</f>
        <v>3</v>
      </c>
      <c r="K14" s="13">
        <v>12</v>
      </c>
    </row>
    <row r="15" spans="1:14" ht="15" customHeight="1" x14ac:dyDescent="0.2">
      <c r="A15" s="12" t="s">
        <v>39</v>
      </c>
      <c r="B15" s="13" t="s">
        <v>40</v>
      </c>
      <c r="C15" s="13" t="s">
        <v>18</v>
      </c>
      <c r="D15" s="18">
        <v>2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9" cm="1">
        <f t="array" ref="J15">SUM(LARGE(D15:I15,{1;2;3;4}))</f>
        <v>2</v>
      </c>
      <c r="K15" s="13">
        <v>13</v>
      </c>
    </row>
    <row r="16" spans="1:14" ht="15" customHeight="1" x14ac:dyDescent="0.2">
      <c r="A16" s="12" t="s">
        <v>113</v>
      </c>
      <c r="B16" s="13" t="s">
        <v>114</v>
      </c>
      <c r="C16" s="13" t="s">
        <v>5</v>
      </c>
      <c r="D16" s="18">
        <v>0</v>
      </c>
      <c r="E16" s="18">
        <v>2</v>
      </c>
      <c r="F16" s="18">
        <v>0</v>
      </c>
      <c r="G16" s="18">
        <v>0</v>
      </c>
      <c r="H16" s="18">
        <v>0</v>
      </c>
      <c r="I16" s="18">
        <v>0</v>
      </c>
      <c r="J16" s="19" cm="1">
        <f t="array" ref="J16">SUM(LARGE(D16:I16,{1;2;3;4}))</f>
        <v>2</v>
      </c>
      <c r="K16" s="13">
        <v>14</v>
      </c>
    </row>
    <row r="17" spans="1:15" ht="15" customHeight="1" x14ac:dyDescent="0.2">
      <c r="A17" s="12" t="s">
        <v>68</v>
      </c>
      <c r="B17" s="13" t="s">
        <v>69</v>
      </c>
      <c r="C17" s="13" t="s">
        <v>5</v>
      </c>
      <c r="D17" s="18">
        <v>1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9" cm="1">
        <f t="array" ref="J17">SUM(LARGE(D17:I17,{1;2;3;4}))</f>
        <v>1</v>
      </c>
      <c r="K17" s="13">
        <v>15</v>
      </c>
    </row>
    <row r="18" spans="1:15" ht="15" customHeight="1" x14ac:dyDescent="0.2">
      <c r="A18" s="12" t="s">
        <v>115</v>
      </c>
      <c r="B18" s="13" t="s">
        <v>116</v>
      </c>
      <c r="C18" s="13" t="s">
        <v>5</v>
      </c>
      <c r="D18" s="18">
        <v>0</v>
      </c>
      <c r="E18" s="18">
        <v>1</v>
      </c>
      <c r="F18" s="18">
        <v>0</v>
      </c>
      <c r="G18" s="18">
        <v>0</v>
      </c>
      <c r="H18" s="18">
        <v>0</v>
      </c>
      <c r="I18" s="18">
        <v>0</v>
      </c>
      <c r="J18" s="19" cm="1">
        <f t="array" ref="J18">SUM(LARGE(D18:I18,{1;2;3;4}))</f>
        <v>1</v>
      </c>
      <c r="K18" s="13">
        <v>16</v>
      </c>
    </row>
    <row r="19" spans="1:15" ht="15" customHeight="1" x14ac:dyDescent="0.2">
      <c r="A19" s="12"/>
      <c r="B19" s="13"/>
      <c r="C19" s="13"/>
      <c r="D19" s="18"/>
      <c r="E19" s="18"/>
      <c r="F19" s="18"/>
      <c r="G19" s="18"/>
      <c r="H19" s="18"/>
      <c r="I19" s="18"/>
      <c r="J19" s="19"/>
      <c r="K19" s="13"/>
    </row>
    <row r="20" spans="1:15" ht="15" customHeight="1" x14ac:dyDescent="0.2">
      <c r="A20" s="12"/>
      <c r="B20" s="13"/>
      <c r="C20" s="13"/>
      <c r="D20" s="18"/>
      <c r="E20" s="18"/>
      <c r="F20" s="18"/>
      <c r="G20" s="18"/>
      <c r="H20" s="18"/>
      <c r="I20" s="18"/>
      <c r="J20" s="19"/>
      <c r="K20" s="13"/>
    </row>
    <row r="21" spans="1:15" ht="15" customHeight="1" x14ac:dyDescent="0.2">
      <c r="A21" s="12"/>
      <c r="B21" s="13"/>
      <c r="C21" s="16"/>
      <c r="D21" s="18"/>
      <c r="E21" s="18"/>
      <c r="F21" s="18"/>
      <c r="G21" s="18"/>
      <c r="H21" s="18"/>
      <c r="I21" s="18"/>
      <c r="J21" s="19"/>
      <c r="K21" s="13"/>
    </row>
    <row r="22" spans="1:15" ht="15" customHeight="1" x14ac:dyDescent="0.2">
      <c r="A22" s="12"/>
      <c r="B22" s="13"/>
      <c r="C22" s="13"/>
      <c r="D22" s="18"/>
      <c r="E22" s="18"/>
      <c r="F22" s="18"/>
      <c r="G22" s="18"/>
      <c r="H22" s="18"/>
      <c r="I22" s="18"/>
      <c r="J22" s="19"/>
      <c r="K22" s="13"/>
    </row>
    <row r="23" spans="1:15" ht="15" customHeight="1" x14ac:dyDescent="0.2">
      <c r="A23" s="12"/>
      <c r="B23" s="13"/>
      <c r="C23" s="13"/>
      <c r="D23" s="18"/>
      <c r="E23" s="18"/>
      <c r="F23" s="18"/>
      <c r="G23" s="18"/>
      <c r="H23" s="18"/>
      <c r="I23" s="18"/>
      <c r="J23" s="19"/>
      <c r="K23" s="13"/>
    </row>
    <row r="24" spans="1:15" ht="15" customHeight="1" x14ac:dyDescent="0.2">
      <c r="A24" s="12"/>
      <c r="B24" s="13"/>
      <c r="C24" s="13"/>
      <c r="D24" s="18"/>
      <c r="E24" s="18"/>
      <c r="F24" s="18"/>
      <c r="G24" s="18"/>
      <c r="H24" s="18"/>
      <c r="I24" s="18"/>
      <c r="J24" s="19"/>
      <c r="K24" s="13"/>
    </row>
    <row r="25" spans="1:15" ht="15" customHeight="1" x14ac:dyDescent="0.2">
      <c r="A25" s="12"/>
      <c r="B25" s="13"/>
      <c r="C25" s="13"/>
      <c r="D25" s="18"/>
      <c r="E25" s="18"/>
      <c r="F25" s="18"/>
      <c r="G25" s="18"/>
      <c r="H25" s="18"/>
      <c r="I25" s="18"/>
      <c r="J25" s="19"/>
      <c r="K25" s="13"/>
    </row>
    <row r="26" spans="1:15" ht="15" customHeight="1" x14ac:dyDescent="0.2">
      <c r="A26" s="12"/>
      <c r="B26" s="13"/>
      <c r="C26" s="13"/>
      <c r="D26" s="18"/>
      <c r="E26" s="18"/>
      <c r="F26" s="18"/>
      <c r="G26" s="18"/>
      <c r="H26" s="18"/>
      <c r="I26" s="18"/>
      <c r="J26" s="19"/>
      <c r="K26" s="13"/>
    </row>
    <row r="27" spans="1:15" ht="15" customHeight="1" x14ac:dyDescent="0.2">
      <c r="A27" s="12"/>
      <c r="B27" s="13"/>
      <c r="C27" s="13"/>
      <c r="D27" s="18"/>
      <c r="E27" s="18"/>
      <c r="F27" s="18"/>
      <c r="G27" s="18"/>
      <c r="H27" s="18"/>
      <c r="I27" s="18"/>
      <c r="J27" s="19"/>
      <c r="K27" s="13"/>
    </row>
    <row r="28" spans="1:15" ht="15" customHeight="1" x14ac:dyDescent="0.2">
      <c r="A28" s="13"/>
      <c r="B28" s="13"/>
      <c r="C28" s="13"/>
      <c r="D28" s="18"/>
      <c r="E28" s="18"/>
      <c r="F28" s="18"/>
      <c r="G28" s="18"/>
      <c r="H28" s="18"/>
      <c r="I28" s="18"/>
      <c r="J28" s="19"/>
      <c r="K28" s="13"/>
    </row>
    <row r="29" spans="1:15" ht="15" customHeight="1" x14ac:dyDescent="0.2">
      <c r="A29" s="13"/>
      <c r="B29" s="13"/>
      <c r="C29" s="13"/>
      <c r="D29" s="18"/>
      <c r="E29" s="18"/>
      <c r="F29" s="18"/>
      <c r="G29" s="18"/>
      <c r="H29" s="18"/>
      <c r="I29" s="18"/>
      <c r="J29" s="19"/>
      <c r="K29" s="13"/>
    </row>
    <row r="30" spans="1:15" ht="15" customHeight="1" x14ac:dyDescent="0.2">
      <c r="A30" s="13"/>
      <c r="B30" s="13"/>
      <c r="C30" s="13"/>
      <c r="D30" s="18"/>
      <c r="E30" s="18"/>
      <c r="F30" s="18"/>
      <c r="G30" s="18"/>
      <c r="H30" s="18"/>
      <c r="I30" s="18"/>
      <c r="J30" s="19"/>
      <c r="K30" s="13"/>
    </row>
    <row r="31" spans="1:15" ht="15" customHeight="1" x14ac:dyDescent="0.2">
      <c r="A31" s="13"/>
      <c r="B31" s="13"/>
      <c r="C31" s="13"/>
      <c r="D31" s="18"/>
      <c r="E31" s="18"/>
      <c r="F31" s="18"/>
      <c r="G31" s="18"/>
      <c r="H31" s="18"/>
      <c r="I31" s="18"/>
      <c r="J31" s="19"/>
      <c r="K31" s="13"/>
    </row>
    <row r="32" spans="1:15" ht="15" customHeight="1" x14ac:dyDescent="0.2">
      <c r="A32" s="13"/>
      <c r="B32" s="13"/>
      <c r="C32" s="13"/>
      <c r="D32" s="18"/>
      <c r="E32" s="18"/>
      <c r="F32" s="18"/>
      <c r="G32" s="18"/>
      <c r="H32" s="18"/>
      <c r="I32" s="18"/>
      <c r="J32" s="19"/>
      <c r="K32" s="13"/>
      <c r="O32" s="4"/>
    </row>
    <row r="33" spans="1:11" ht="15" customHeight="1" x14ac:dyDescent="0.2">
      <c r="A33" s="13"/>
      <c r="B33" s="13"/>
      <c r="C33" s="13"/>
      <c r="D33" s="18"/>
      <c r="E33" s="18"/>
      <c r="F33" s="18"/>
      <c r="G33" s="18"/>
      <c r="H33" s="18"/>
      <c r="I33" s="18"/>
      <c r="J33" s="19"/>
      <c r="K33" s="13"/>
    </row>
  </sheetData>
  <sortState xmlns:xlrd2="http://schemas.microsoft.com/office/spreadsheetml/2017/richdata2" ref="A3:J33">
    <sortCondition descending="1" ref="J3:J33"/>
  </sortState>
  <pageMargins left="0.7" right="0.7" top="0.75" bottom="0.75" header="0.3" footer="0.3"/>
  <pageSetup paperSize="9" scale="78" orientation="landscape" r:id="rId1"/>
  <headerFooter>
    <oddFooter>&amp;L_x000D_&amp;1#&amp;"Arial"&amp;6&amp;K737373 Confidentiality: C1 - Public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IP21ConfigWorkBook xmlns:xsi="http://www.w3.org/2001/XMLSchema-instance" xmlns:xsd="http://www.w3.org/2001/XMLSchema" xmlns="http://www.aspentech.com/ProcessData/ExcelAddIn/IP21ConfigWorkBook">
  <WorkBookName>FIF Tour 2020 - Resultat Serietävling 1-4.xlsx</WorkBookName>
  <MappingTemplateName/>
  <ColumnMaps/>
  <IP21DatabaseSchema>
    <SchemaName>F1</SchemaName>
    <DefinitionRecords>
      <IP21DefinitionRecord>
        <DefinitionRecordName>DiskHistoryDef</DefinitionRecordName>
        <DefinitionRecords>
          <IP21Record>
            <RecordName>F1HIS</RecordName>
            <DefinitionRecordName>DiskHistoryDef</DefinitionRecordName>
            <RecordFields/>
            <RecordRepeatAreas/>
            <USABLE>false</USABLE>
          </IP21Record>
          <IP21Record>
            <RecordName>F1KemiHis</RecordName>
            <DefinitionRecordName>DiskHistoryDef</DefinitionRecordName>
            <RecordFields/>
            <RecordRepeatAreas/>
            <USABLE>false</USABLE>
          </IP21Record>
          <IP21Record>
            <RecordName>F2His</RecordName>
            <DefinitionRecordName>DiskHistoryDef</DefinitionRecordName>
            <RecordFields/>
            <RecordRepeatAreas/>
            <USABLE>false</USABLE>
          </IP21Record>
          <IP21Record>
            <RecordName>F2KemiHis</RecordName>
            <DefinitionRecordName>DiskHistoryDef</DefinitionRecordName>
            <RecordFields/>
            <RecordRepeatAreas/>
            <USABLE>false</USABLE>
          </IP21Record>
          <IP21Record>
            <RecordName>TSK_DHIS</RecordName>
            <DefinitionRecordName>DiskHistoryDef</DefinitionRecordName>
            <RecordFields/>
            <RecordRepeatAreas/>
            <USABLE>false</USABLE>
          </IP21Record>
        </DefinitionRecords>
        <DefinitionRecordFields>
          <IP21RecordField>
            <FieldName>NAME</FieldName>
            <DataType>Character</DataType>
            <Length>15</Length>
            <ChangeAbility>UnUsable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DiskHistoryDef</DefinitionRecordName>
          </IP21RecordField>
          <IP21RecordField>
            <FieldName>DESCRIPTION</FieldName>
            <DataType>Character</DataType>
            <Length>32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DiskHistoryDef</DefinitionRecordName>
          </IP21RecordField>
          <IP21RecordField>
            <FieldName>File_Sets</FieldName>
            <DataType>Repeat Area</DataType>
            <Length>285</Length>
            <ChangeAbility>Always</ChangeAbility>
            <IsFormattedBySelectorRecord>false</IsFormattedBySelectorRecord>
            <IsFormattedByRecord>false</IsFormattedByRecord>
            <FieldFormatRecordName>I 3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CACHE_ENTRY_SIZE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CUR_CACHE_ENTRY_SIZE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CUR_GLBL_FS_THRESHLD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F 7. 2</FieldFormatRecordName>
            <FieldFormatDefinitionRecordName>RealFormatDef</FieldFormatDefinitionRecordName>
            <SearchKeyRecord/>
            <DefinitionRecordName>DiskHistoryDef</DefinitionRecordName>
          </IP21RecordField>
          <IP21RecordField>
            <FieldName>CUR_GLBL_FS_TIMESPAN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DS12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CUR_INSERT_SIZE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CUR_NUM_OF_POINTS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CUR_QUEUE_SIZE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CUR_REPOS_FILE_PATH</FieldName>
            <DataType>Character</DataType>
            <Length>255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DiskHistoryDef</DefinitionRecordName>
          </IP21RecordField>
          <IP21RecordField>
            <FieldName>FUTURE_EVENT_TIME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DS12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GLBL_FS_SIZE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GLBL_FS_THRESHOLD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F 7. 2</FieldFormatRecordName>
            <FieldFormatDefinitionRecordName>RealFormatDef</FieldFormatDefinitionRecordName>
            <SearchKeyRecord/>
            <DefinitionRecordName>DiskHistoryDef</DefinitionRecordName>
          </IP21RecordField>
          <IP21RecordField>
            <FieldName>GLBL_FS_TIMESPAN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DS12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HIST_PARAM_RECORD</FieldName>
            <DataType>Record</DataType>
            <Length>4</Length>
            <ChangeAbility>UnUsable</ChangeAbility>
            <IsFormattedBySelectorRecord>false</IsFormattedBySelectorRecord>
            <IsFormattedByRecord>true</IsFormattedByRecord>
            <FieldFormatRecordName/>
            <FieldFormatDefinitionRecordName/>
            <SearchKeyRecord>HistoryParamDef</SearchKeyRecord>
            <DefinitionRecordName>DiskHistoryDef</DefinitionRecordName>
          </IP21RecordField>
          <IP21RecordField>
            <FieldName>NEW_REPOS_NAME</FieldName>
            <DataType>Character</DataType>
            <Length>15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DiskHistoryDef</DefinitionRecordName>
          </IP21RecordField>
          <IP21RecordField>
            <FieldName>REPOS_STATUS_FLAG</FieldName>
            <DataType>Integer</DataType>
            <Length>72</Length>
            <ChangeAbility>Always</ChangeAbility>
            <IsFormattedBySelectorRecord>true</IsFormattedBySelectorRecord>
            <IsFormattedByRecord>false</IsFormattedByRecord>
            <FieldFormatRecordName>ReposRecStatus</FieldFormatRecordName>
            <FieldFormatDefinitionRecordName>Select20Def</FieldFormatDefinitionRecordName>
            <SearchKeyRecord/>
            <DefinitionRecordName>DiskHistoryDef</DefinitionRecordName>
          </IP21RecordField>
          <IP21RecordField>
            <FieldName>REPOS_FILE_PATH</FieldName>
            <DataType>Character</DataType>
            <Length>255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DiskHistoryDef</DefinitionRecordName>
          </IP21RecordField>
          <IP21RecordField>
            <FieldName>NUM_OF_POINTS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QUEUE_SIZE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PAST_EVENT_TIME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DS12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INSERT_SIZE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REPOSITORY_NUMBER</FieldName>
            <DataType>Integer</DataType>
            <Length>72</Length>
            <ChangeAbility>Always</ChangeAbility>
            <IsFormattedBySelectorRecord>false</IsFormattedBySelectorRecord>
            <IsFormattedByRecord>false</IsFormattedByRecord>
            <FieldFormatRecordName>I 3</FieldFormatRecordName>
            <FieldFormatDefinitionRecordName>IntegerFormatDef</FieldFormatDefinitionRecordName>
            <SearchKeyRecord/>
            <DefinitionRecordName>DiskHistoryDef</DefinitionRecordName>
          </IP21RecordField>
          <IP21RecordField>
            <FieldName>IP_TARGET_REPOSITORY</FieldName>
            <DataType>Character</DataType>
            <Length>15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DiskHistoryDef</DefinitionRecordName>
          </IP21RecordField>
        </DefinitionRecordFields>
        <DefinitionRecordRepeatAreas/>
        <MapRecordName/>
      </IP21DefinitionRecord>
      <IP21DefinitionRecord>
        <DefinitionRecordName>IP_AnalogDef</DefinitionRecordName>
        <DefinitionRecords/>
        <DefinitionRecordFields>
          <IP21RecordField>
            <FieldName>NAME</FieldName>
            <DataType>Character</DataType>
            <Length>24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IP_AnalogDef</DefinitionRecordName>
          </IP21RecordField>
          <IP21RecordField>
            <FieldName>IP_#_OF_TREND_VALUES</FieldName>
            <DataType>Repeat Area</DataType>
            <Length>7</Length>
            <ChangeAbility>Always</ChangeAbility>
            <IsFormattedBySelectorRecord>false</IsFormattedBySelectorRecord>
            <IsFormattedByRecord>false</IsFormattedByRecord>
            <FieldFormatRecordName>I 3</FieldFormatRecordName>
            <FieldFormatDefinitionRecordName>IntegerFormatDef</FieldFormatDefinitionRecordName>
            <SearchKeyRecord/>
            <DefinitionRecordName>IP_AnalogDef</DefinitionRecordName>
          </IP21RecordField>
          <IP21RecordField>
            <FieldName>IP_DESCRIPTION</FieldName>
            <DataType>Character</DataType>
            <Length>32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IP_AnalogDef</DefinitionRecordName>
          </IP21RecordField>
          <IP21RecordField>
            <FieldName>IP_PLANT_AREA</FieldName>
            <DataType>Integer</DataType>
            <Length>16</Length>
            <ChangeAbility>Always</ChangeAbility>
            <IsFormattedBySelectorRecord>true</IsFormattedBySelectorRecord>
            <IsFormattedByRecord>false</IsFormattedByRecord>
            <FieldFormatRecordName>PLANT-AREAS</FieldFormatRecordName>
            <FieldFormatDefinitionRecordName>Select10Def</FieldFormatDefinitionRecordName>
            <SearchKeyRecord/>
            <DefinitionRecordName>IP_AnalogDef</DefinitionRecordName>
          </IP21RecordField>
          <IP21RecordField>
            <FieldName>IP_TAG_TYPE</FieldName>
            <DataType>Integer</DataType>
            <Length>65</Length>
            <ChangeAbility>Never</ChangeAbility>
            <IsFormattedBySelectorRecord>true</IsFormattedBySelectorRecord>
            <IsFormattedByRecord>false</IsFormattedByRecord>
            <FieldFormatRecordName>IP_AnalogTypes</FieldFormatRecordName>
            <FieldFormatDefinitionRecordName>IP_TagTypeDef</FieldFormatDefinitionRecordName>
            <SearchKeyRecord>IP_AnalogTypes</SearchKeyRecord>
            <DefinitionRecordName>IP_AnalogDef</DefinitionRecordName>
          </IP21RecordField>
          <IP21RecordField>
            <FieldName>IP_ENG_UNITS</FieldName>
            <DataType>Integer</DataType>
            <Length>16</Length>
            <ChangeAbility>Always</ChangeAbility>
            <IsFormattedBySelectorRecord>true</IsFormattedBySelectorRecord>
            <IsFormattedByRecord>false</IsFormattedByRecord>
            <FieldFormatRecordName>ENG-UNITS</FieldFormatRecordName>
            <FieldFormatDefinitionRecordName>Select8Def</FieldFormatDefinitionRecordName>
            <SearchKeyRecord/>
            <DefinitionRecordName>IP_AnalogDef</DefinitionRecordName>
          </IP21RecordField>
          <IP21RecordField>
            <FieldName>IP_VALUE_FORMAT</FieldName>
            <DataType>Record</DataType>
            <Length>4</Length>
            <ChangeAbility>Always</ChangeAbility>
            <IsFormattedBySelectorRecord>false</IsFormattedBySelectorRecord>
            <IsFormattedByRecord>true</IsFormattedByRecord>
            <FieldFormatRecordName/>
            <FieldFormatDefinitionRecordName/>
            <SearchKeyRecord>DISPLAY_WHOLE_DIGITS</SearchKeyRecord>
            <DefinitionRecordName>IP_AnalogDef</DefinitionRecordName>
          </IP21RecordField>
          <IP21RecordField>
            <FieldName>IP_INPUT_VALUE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IP_INPUT_QUALITY</FieldName>
            <DataType>Integer</DataType>
            <Length>16</Length>
            <ChangeAbility>Always</ChangeAbility>
            <IsFormattedBySelectorRecord>true</IsFormattedBySelectorRecord>
            <IsFormattedByRecord>false</IsFormattedByRecord>
            <FieldFormatRecordName>QUALITY-STATUSES</FieldFormatRecordName>
            <FieldFormatDefinitionRecordName>QualityStatusDef</FieldFormatDefinitionRecordName>
            <SearchKeyRecord>QUALITY-STATUSES</SearchKeyRecord>
            <DefinitionRecordName>IP_AnalogDef</DefinitionRecordName>
          </IP21RecordField>
          <IP21RecordField>
            <FieldName>IP_INPUT_TIME</FieldName>
            <DataType>Time Stamp</DataType>
            <Length>6</Length>
            <ChangeAbility>Always</ChangeAbility>
            <IsFormattedBySelectorRecord>false</IsFormattedBySelectorRecord>
            <IsFormattedByRecord>false</IsFormattedByRecord>
            <FieldFormatRecordName>TS20</FieldFormatRecordName>
            <FieldFormatDefinitionRecordName>TimeStampFormDef</FieldFormatDefinitionRecordName>
            <SearchKeyRecord/>
            <DefinitionRecordName>IP_AnalogDef</DefinitionRecordName>
          </IP21RecordField>
          <IP21RecordField>
            <FieldName>IP_DC_SIGNIFICANCE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F12. 7</FieldFormatRecordName>
            <FieldFormatDefinitionRecordName>RealFormatDef</FieldFormatDefinitionRecordName>
            <SearchKeyRecord/>
            <DefinitionRecordName>IP_AnalogDef</DefinitionRecordName>
          </IP21RecordField>
          <IP21RecordField>
            <FieldName>IP_DC_MAX_TIME_INT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DT12</FieldFormatRecordName>
            <FieldFormatDefinitionRecordName>IntegerFormatDef</FieldFormatDefinitionRecordName>
            <SearchKeyRecord/>
            <DefinitionRecordName>IP_AnalogDef</DefinitionRecordName>
          </IP21RecordField>
          <IP21RecordField>
            <FieldName>IP_VALUE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IP_VALUE_QUALITY</FieldName>
            <DataType>Integer</DataType>
            <Length>16</Length>
            <ChangeAbility>Always</ChangeAbility>
            <IsFormattedBySelectorRecord>true</IsFormattedBySelectorRecord>
            <IsFormattedByRecord>false</IsFormattedByRecord>
            <FieldFormatRecordName>QUALITY-STATUSES</FieldFormatRecordName>
            <FieldFormatDefinitionRecordName>QualityStatusDef</FieldFormatDefinitionRecordName>
            <SearchKeyRecord>QUALITY-STATUSES</SearchKeyRecord>
            <DefinitionRecordName>IP_AnalogDef</DefinitionRecordName>
          </IP21RecordField>
          <IP21RecordField>
            <FieldName>IP_DC_STATUS</FieldName>
            <DataType>Integer</DataType>
            <Length>67</Length>
            <ChangeAbility>UnUsable</ChangeAbility>
            <IsFormattedBySelectorRecord>true</IsFormattedBySelectorRecord>
            <IsFormattedByRecord>false</IsFormattedByRecord>
            <FieldFormatRecordName>BOXCARS-STATUSES</FieldFormatRecordName>
            <FieldFormatDefinitionRecordName>Select12Def</FieldFormatDefinitionRecordName>
            <SearchKeyRecord/>
            <DefinitionRecordName>IP_AnalogDef</DefinitionRecordName>
          </IP21RecordField>
          <IP21RecordField>
            <FieldName>IP_DC_SLOPE</FieldName>
            <DataType>Real</DataType>
            <Length>4</Length>
            <ChangeAbility>Never</ChangeAbility>
            <IsFormattedBySelectorRecord>false</IsFormattedBySelectorRecord>
            <IsFormattedByRecord>false</IsFormattedByRecord>
            <FieldFormatRecordName>F12. 7</FieldFormatRecordName>
            <FieldFormatDefinitionRecordName>RealFormatDef</FieldFormatDefinitionRecordName>
            <SearchKeyRecord/>
            <DefinitionRecordName>IP_AnalogDef</DefinitionRecordName>
          </IP21RecordField>
          <IP21RecordField>
            <FieldName>IP_VALUE_TIME</FieldName>
            <DataType>Time Stamp</DataType>
            <Length>6</Length>
            <ChangeAbility>Always</ChangeAbility>
            <IsFormattedBySelectorRecord>false</IsFormattedBySelectorRecord>
            <IsFormattedByRecord>false</IsFormattedByRecord>
            <FieldFormatRecordName>TS20</FieldFormatRecordName>
            <FieldFormatDefinitionRecordName>TimeStampFormDef</FieldFormatDefinitionRecordName>
            <SearchKeyRecord/>
            <DefinitionRecordName>IP_AnalogDef</DefinitionRecordName>
          </IP21RecordField>
          <IP21RecordField>
            <FieldName>IP_GRAPH_MAXIMUM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IP_GRAPH_MINIMUM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IP_STEPPED</FieldName>
            <DataType>Integer</DataType>
            <Length>65</Length>
            <ChangeAbility>Always</ChangeAbility>
            <IsFormattedBySelectorRecord>true</IsFormattedBySelectorRecord>
            <IsFormattedByRecord>false</IsFormattedByRecord>
            <FieldFormatRecordName>IP_Inter/Stepped</FieldFormatRecordName>
            <FieldFormatDefinitionRecordName>Select12Def</FieldFormatDefinitionRecordName>
            <SearchKeyRecord/>
            <DefinitionRecordName>IP_AnalogDef</DefinitionRecordName>
          </IP21RecordField>
          <IP21RecordField>
            <FieldName>IP_MESSAGE_SWITCH</FieldName>
            <DataType>Integer</DataType>
            <Length>65</Length>
            <ChangeAbility>Always</ChangeAbility>
            <IsFormattedBySelectorRecord>true</IsFormattedBySelectorRecord>
            <IsFormattedByRecord>false</IsFormattedByRecord>
            <FieldFormatRecordName>OFF/ON</FieldFormatRecordName>
            <FieldFormatDefinitionRecordName>Select3Def</FieldFormatDefinitionRecordName>
            <SearchKeyRecord/>
            <DefinitionRecordName>IP_AnalogDef</DefinitionRecordName>
          </IP21RecordField>
          <IP21RecordField>
            <FieldName>IP_ALARM_FORMAT</FieldName>
            <DataType>Record</DataType>
            <Length>4</Length>
            <ChangeAbility>Always</ChangeAbility>
            <IsFormattedBySelectorRecord>false</IsFormattedBySelectorRecord>
            <IsFormattedByRecord>true</IsFormattedByRecord>
            <FieldFormatRecordName/>
            <FieldFormatDefinitionRecordName/>
            <SearchKeyRecord>IP_AlarmMsgDefs</SearchKeyRecord>
            <DefinitionRecordName>IP_AnalogDef</DefinitionRecordName>
          </IP21RecordField>
          <IP21RecordField>
            <FieldName>IP_ALARM_STATE</FieldName>
            <DataType>Integer</DataType>
            <Length>3</Length>
            <ChangeAbility>Never</ChangeAbility>
            <IsFormattedBySelectorRecord>false</IsFormattedBySelectorRecord>
            <IsFormattedByRecord>false</IsFormattedByRecord>
            <FieldFormatRecordName>IP_ALARM_FORMAT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IP_ACKNOWLEDGEMENT</FieldName>
            <DataType>Integer</DataType>
            <Length>65</Length>
            <ChangeAbility>Always</ChangeAbility>
            <IsFormattedBySelectorRecord>true</IsFormattedBySelectorRecord>
            <IsFormattedByRecord>false</IsFormattedByRecord>
            <FieldFormatRecordName>ACK/UNACK</FieldFormatRecordName>
            <FieldFormatDefinitionRecordName>Select6Def</FieldFormatDefinitionRecordName>
            <SearchKeyRecord/>
            <DefinitionRecordName>IP_AnalogDef</DefinitionRecordName>
          </IP21RecordField>
          <IP21RecordField>
            <FieldName>IP_HIGH_HIGH_LIMIT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IP_HIGH_LIMIT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IP_LOW_LIMIT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IP_LOW_LOW_LIMIT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IP_LIMIT_DEADBAND</FieldName>
            <DataType>Real</DataType>
            <Length>4</Length>
            <ChangeAbility>Always</ChangeAbility>
            <IsFormattedBySelectorRecord>false</IsFormattedBySelectorRecord>
            <IsFormattedByRecord>false</IsFormattedByRecord>
            <FieldFormatRecordName>IP_VALUE_FORMAT</FieldFormatRecordName>
            <FieldFormatDefinitionRecordName>FieldLongNameDef</FieldFormatDefinitionRecordName>
            <SearchKeyRecord/>
            <DefinitionRecordName>IP_AnalogDef</DefinitionRecordName>
          </IP21RecordField>
          <IP21RecordField>
            <FieldName>IP_HIGH_STATE_COLOR</FieldName>
            <DataType>Integer</DataType>
            <Length>5</Length>
            <ChangeAbility>Always</ChangeAbility>
            <IsFormattedBySelectorRecord>true</IsFormattedBySelectorRecord>
            <IsFormattedByRecord>false</IsFormattedByRecord>
            <FieldFormatRecordName>IP_AlarmColors</FieldFormatRecordName>
            <FieldFormatDefinitionRecordName>Select16Def</FieldFormatDefinitionRecordName>
            <SearchKeyRecord/>
            <DefinitionRecordName>IP_AnalogDef</DefinitionRecordName>
          </IP21RecordField>
          <IP21RecordField>
            <FieldName>IP_MID_STATE_COLOR</FieldName>
            <DataType>Integer</DataType>
            <Length>5</Length>
            <ChangeAbility>Always</ChangeAbility>
            <IsFormattedBySelectorRecord>true</IsFormattedBySelectorRecord>
            <IsFormattedByRecord>false</IsFormattedByRecord>
            <FieldFormatRecordName>IP_AlarmColors</FieldFormatRecordName>
            <FieldFormatDefinitionRecordName>Select16Def</FieldFormatDefinitionRecordName>
            <SearchKeyRecord/>
            <DefinitionRecordName>IP_AnalogDef</DefinitionRecordName>
          </IP21RecordField>
          <IP21RecordField>
            <FieldName>IP_LOW_STATE_COLOR</FieldName>
            <DataType>Integer</DataType>
            <Length>5</Length>
            <ChangeAbility>Always</ChangeAbility>
            <IsFormattedBySelectorRecord>true</IsFormattedBySelectorRecord>
            <IsFormattedByRecord>false</IsFormattedByRecord>
            <FieldFormatRecordName>IP_AlarmColors</FieldFormatRecordName>
            <FieldFormatDefinitionRecordName>Select16Def</FieldFormatDefinitionRecordName>
            <SearchKeyRecord/>
            <DefinitionRecordName>IP_AnalogDef</DefinitionRecordName>
          </IP21RecordField>
          <IP21RecordField>
            <FieldName>IP_DEVICE_TABLE</FieldName>
            <DataType>Character</DataType>
            <Length>8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IP_AnalogDef</DefinitionRecordName>
          </IP21RecordField>
          <IP21RecordField>
            <FieldName>IP_TREND_VIEW_TIME</FieldName>
            <DataType>Integer</DataType>
            <Length>95</Length>
            <ChangeAbility>Always</ChangeAbility>
            <IsFormattedBySelectorRecord>false</IsFormattedBySelectorRecord>
            <IsFormattedByRecord>false</IsFormattedByRecord>
            <FieldFormatRecordName>DT12</FieldFormatRecordName>
            <FieldFormatDefinitionRecordName>IntegerFormatDef</FieldFormatDefinitionRecordName>
            <SearchKeyRecord/>
            <DefinitionRecordName>IP_AnalogDef</DefinitionRecordName>
          </IP21RecordField>
          <IP21RecordField>
            <FieldName>IP_ARCHIVING</FieldName>
            <DataType>Integer</DataType>
            <Length>1026</Length>
            <ChangeAbility>Usable</ChangeAbility>
            <IsFormattedBySelectorRecord>true</IsFormattedBySelectorRecord>
            <IsFormattedByRecord>false</IsFormattedByRecord>
            <FieldFormatRecordName>PAUSE/OFF/ON</FieldFormatRecordName>
            <FieldFormatDefinitionRecordName>Select6Def</FieldFormatDefinitionRecordName>
            <SearchKeyRecord/>
            <DefinitionRecordName>IP_AnalogDef</DefinitionRecordName>
          </IP21RecordField>
          <IP21RecordField>
            <FieldName>IP_TREND_SEQ_#</FieldName>
            <DataType>Integer</DataType>
            <Length>95</Length>
            <ChangeAbility>Never</ChangeAbility>
            <IsFormattedBySelectorRecord>false</IsFormattedBySelectorRecord>
            <IsFormattedByRecord>false</IsFormattedByRecord>
            <FieldFormatRecordName>I11</FieldFormatRecordName>
            <FieldFormatDefinitionRecordName>IntegerFormatDef</FieldFormatDefinitionRecordName>
            <SearchKeyRecord/>
            <DefinitionRecordName>IP_AnalogDef</DefinitionRecordName>
          </IP21RecordField>
          <IP21RecordField>
            <FieldName>IP_HISTORY_STATUS</FieldName>
            <DataType>Integer</DataType>
            <Length>5</Length>
            <ChangeAbility>Never</ChangeAbility>
            <IsFormattedBySelectorRecord>true</IsFormattedBySelectorRecord>
            <IsFormattedByRecord>false</IsFormattedByRecord>
            <FieldFormatRecordName>D-H-STATUSES</FieldFormatRecordName>
            <FieldFormatDefinitionRecordName>Select20Def</FieldFormatDefinitionRecordName>
            <SearchKeyRecord/>
            <DefinitionRecordName>IP_AnalogDef</DefinitionRecordName>
          </IP21RecordField>
          <IP21RecordField>
            <FieldName>IP_TYPE_NUMBER</FieldName>
            <DataType>Integer</DataType>
            <Length>8</Length>
            <ChangeAbility>Never</ChangeAbility>
            <IsFormattedBySelectorRecord>false</IsFormattedBySelectorRecord>
            <IsFormattedByRecord>false</IsFormattedByRecord>
            <FieldFormatRecordName>I 3</FieldFormatRecordName>
            <FieldFormatDefinitionRecordName>IntegerFormatDef</FieldFormatDefinitionRecordName>
            <SearchKeyRecord/>
            <DefinitionRecordName>IP_AnalogDef</DefinitionRecordName>
          </IP21RecordField>
          <IP21RecordField>
            <FieldName>IP_REPOSITORY</FieldName>
            <DataType>Record</DataType>
            <Length>4</Length>
            <ChangeAbility>Always</ChangeAbility>
            <IsFormattedBySelectorRecord>false</IsFormattedBySelectorRecord>
            <IsFormattedByRecord>true</IsFormattedByRecord>
            <FieldFormatRecordName/>
            <FieldFormatDefinitionRecordName/>
            <SearchKeyRecord>DiskHistoryDef</SearchKeyRecord>
            <DefinitionRecordName>IP_AnalogDef</DefinitionRecordName>
          </IP21RecordField>
        </DefinitionRecordFields>
        <DefinitionRecordRepeatAreas/>
        <MapRecordName>IP_AnalogMap</MapRecordName>
      </IP21DefinitionRecord>
      <IP21DefinitionRecord>
        <DefinitionRecordName>IP_TagTypeDef</DefinitionRecordName>
        <DefinitionRecords>
          <IP21Record>
            <RecordName>IP_AnalogTypes</RecordName>
            <DefinitionRecordName>IP_TagTypeDef</DefinitionRecordName>
            <RecordFields>
              <IP21RecordField>
                <FieldName>1ST_SELECTION_VALUE</FieldName>
                <Value>0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Analog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IP_TagTypeDef</DefinitionRecordName>
          </IP21RecordField>
          <IP21RecordField>
            <FieldName>#_OF_SELECTIONS</FieldName>
            <DataType>Repeat Area</DataType>
            <Length>5</Length>
            <ChangeAbility>UnUsable</ChangeAbility>
            <IsFormattedBySelectorRecord>false</IsFormattedBySelectorRecord>
            <IsFormattedByRecord>false</IsFormattedByRecord>
            <FieldFormatRecordName>I 3</FieldFormatRecordName>
            <FieldFormatDefinitionRecordName>IntegerFormatDef</FieldFormatDefinitionRecordName>
            <SearchKeyRecord/>
            <DefinitionRecordName>IP_TagTypeDef</DefinitionRecordName>
          </IP21RecordField>
          <IP21RecordField>
            <FieldName>1st_SELECTION_VALUE</FieldName>
            <DataType>Integer</DataType>
            <Length>16</Length>
            <ChangeAbility>UnUsable</ChangeAbility>
            <IsFormattedBySelectorRecord>false</IsFormattedBySelectorRecord>
            <IsFormattedByRecord>false</IsFormattedByRecord>
            <FieldFormatRecordName>I 3</FieldFormatRecordName>
            <FieldFormatDefinitionRecordName>IntegerFormatDef</FieldFormatDefinitionRecordName>
            <SearchKeyRecord/>
            <DefinitionRecordName>IP_TagTypeDef</DefinitionRecordName>
          </IP21RecordField>
        </DefinitionRecordFields>
        <DefinitionRecordRepeatAreas/>
        <MapRecordName/>
      </IP21DefinitionRecord>
      <IP21DefinitionRecord>
        <DefinitionRecordName>IntegerFormatDef</DefinitionRecordName>
        <DefinitionRecords>
          <IP21Record>
            <RecordName>Z 9</RecordName>
            <DefinitionRecordName>IntegerFormatDef</DefinitionRecordName>
            <RecordFields/>
            <RecordRepeatAreas/>
            <USABLE>false</USABLE>
          </IP21Record>
          <IP21Record>
            <RecordName>Z 5</RecordName>
            <DefinitionRecordName>IntegerFormatDef</DefinitionRecordName>
            <RecordFields/>
            <RecordRepeatAreas/>
            <USABLE>false</USABLE>
          </IP21Record>
          <IP21Record>
            <RecordName>Z 3</RecordName>
            <DefinitionRecordName>IntegerFormatDef</DefinitionRecordName>
            <RecordFields/>
            <RecordRepeatAreas/>
            <USABLE>false</USABLE>
          </IP21Record>
          <IP21Record>
            <RecordName>Z 1</RecordName>
            <DefinitionRecordName>IntegerFormatDef</DefinitionRecordName>
            <RecordFields/>
            <RecordRepeatAreas/>
            <USABLE>false</USABLE>
          </IP21Record>
          <IP21Record>
            <RecordName>UZ 4</RecordName>
            <DefinitionRecordName>IntegerFormatDef</DefinitionRecordName>
            <RecordFields/>
            <RecordRepeatAreas/>
            <USABLE>false</USABLE>
          </IP21Record>
          <IP21Record>
            <RecordName>UI 3</RecordName>
            <DefinitionRecordName>IntegerFormatDef</DefinitionRecordName>
            <RecordFields/>
            <RecordRepeatAreas/>
            <USABLE>false</USABLE>
          </IP21Record>
          <IP21Record>
            <RecordName>UI 2</RecordName>
            <DefinitionRecordName>IntegerFormatDef</DefinitionRecordName>
            <RecordFields/>
            <RecordRepeatAreas/>
            <USABLE>false</USABLE>
          </IP21Record>
          <IP21Record>
            <RecordName>RT14</RecordName>
            <DefinitionRecordName>IntegerFormatDef</DefinitionRecordName>
            <RecordFields/>
            <RecordRepeatAreas/>
            <USABLE>false</USABLE>
          </IP21Record>
          <IP21Record>
            <RecordName>RM 7</RecordName>
            <DefinitionRecordName>IntegerFormatDef</DefinitionRecordName>
            <RecordFields/>
            <RecordRepeatAreas/>
            <USABLE>false</USABLE>
          </IP21Record>
          <IP21Record>
            <RecordName>I11</RecordName>
            <DefinitionRecordName>IntegerFormatDef</DefinitionRecordName>
            <RecordFields/>
            <RecordRepeatAreas/>
            <USABLE>false</USABLE>
          </IP21Record>
          <IP21Record>
            <RecordName>I 6</RecordName>
            <DefinitionRecordName>IntegerFormatDef</DefinitionRecordName>
            <RecordFields/>
            <RecordRepeatAreas/>
            <USABLE>false</USABLE>
          </IP21Record>
          <IP21Record>
            <RecordName>I 5</RecordName>
            <DefinitionRecordName>IntegerFormatDef</DefinitionRecordName>
            <RecordFields/>
            <RecordRepeatAreas/>
            <USABLE>false</USABLE>
          </IP21Record>
          <IP21Record>
            <RecordName>I 4</RecordName>
            <DefinitionRecordName>IntegerFormatDef</DefinitionRecordName>
            <RecordFields/>
            <RecordRepeatAreas/>
            <USABLE>false</USABLE>
          </IP21Record>
          <IP21Record>
            <RecordName>I 3</RecordName>
            <DefinitionRecordName>IntegerFormatDef</DefinitionRecordName>
            <RecordFields/>
            <RecordRepeatAreas/>
            <USABLE>false</USABLE>
          </IP21Record>
          <IP21Record>
            <RecordName>I 2</RecordName>
            <DefinitionRecordName>IntegerFormatDef</DefinitionRecordName>
            <RecordFields/>
            <RecordRepeatAreas/>
            <USABLE>false</USABLE>
          </IP21Record>
          <IP21Record>
            <RecordName>DT14</RecordName>
            <DefinitionRecordName>IntegerFormatDef</DefinitionRecordName>
            <RecordFields/>
            <RecordRepeatAreas/>
            <USABLE>false</USABLE>
          </IP21Record>
          <IP21Record>
            <RecordName>DT12</RecordName>
            <DefinitionRecordName>IntegerFormatDef</DefinitionRecordName>
            <RecordFields/>
            <RecordRepeatAreas/>
            <USABLE>false</USABLE>
          </IP21Record>
          <IP21Record>
            <RecordName>DT10</RecordName>
            <DefinitionRecordName>IntegerFormatDef</DefinitionRecordName>
            <RecordFields/>
            <RecordRepeatAreas/>
            <USABLE>false</USABLE>
          </IP21Record>
          <IP21Record>
            <RecordName>DS12</RecordName>
            <DefinitionRecordName>IntegerFormatDef</DefinitionRecordName>
            <RecordFields/>
            <RecordRepeatAreas/>
            <USABLE>false</USABLE>
          </IP21Record>
          <IP21Record>
            <RecordName>DS10</RecordName>
            <DefinitionRecordName>IntegerFormatDef</DefinitionRecordName>
            <RecordFields/>
            <RecordRepeatAreas/>
            <USABLE>false</USABLE>
          </IP21Record>
          <IP21Record>
            <RecordName>DS 8</RecordName>
            <DefinitionRecordName>IntegerFormatDef</DefinitionRecordName>
            <RecordFields/>
            <RecordRepeatAreas/>
            <USABLE>false</USABLE>
          </IP21Record>
          <IP21Record>
            <RecordName>DM 9</RecordName>
            <DefinitionRecordName>IntegerFormatDef</DefinitionRecordName>
            <RecordFields/>
            <RecordRepeatAreas/>
            <USABLE>false</USABLE>
          </IP21Record>
          <IP21Record>
            <RecordName>DM 7</RecordName>
            <DefinitionRecordName>IntegerFormatDef</DefinitionRecordName>
            <RecordFields/>
            <RecordRepeatAreas/>
            <USABLE>false</USABLE>
          </IP21Record>
          <IP21Record>
            <RecordName>DM 5</RecordName>
            <DefinitionRecordName>IntegerFormatDef</DefinitionRecordName>
            <RecordFields/>
            <RecordRepeatAreas/>
            <USABLE>false</USABLE>
          </IP21Record>
        </DefinitionRecords>
        <DefinitionRecordFields>
          <IP21RecordField>
            <FieldName>NAME</FieldName>
            <DataType>Character</DataType>
            <Length>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IntegerFormatDef</DefinitionRecordName>
          </IP21RecordField>
          <IP21RecordField>
            <FieldName>DISPLAY_RADIX_CODE</FieldName>
            <DataType>Integer</DataType>
            <Length>8</Length>
            <ChangeAbility>Always</ChangeAbility>
            <IsFormattedBySelectorRecord>false</IsFormattedBySelectorRecord>
            <IsFormattedByRecord>false</IsFormattedByRecord>
            <FieldFormatRecordName>I 3</FieldFormatRecordName>
            <FieldFormatDefinitionRecordName>IntegerFormatDef</FieldFormatDefinitionRecordName>
            <SearchKeyRecord/>
            <DefinitionRecordName>IntegerFormatDef</DefinitionRecordName>
          </IP21RecordField>
          <IP21RecordField>
            <FieldName>DISPLAY_LENGTH</FieldName>
            <DataType>Integer</DataType>
            <Length>71</Length>
            <ChangeAbility>Always</ChangeAbility>
            <IsFormattedBySelectorRecord>false</IsFormattedBySelectorRecord>
            <IsFormattedByRecord>false</IsFormattedByRecord>
            <FieldFormatRecordName>I 2</FieldFormatRecordName>
            <FieldFormatDefinitionRecordName>IntegerFormatDef</FieldFormatDefinitionRecordName>
            <SearchKeyRecord/>
            <DefinitionRecordName>IntegerFormatDef</DefinitionRecordName>
          </IP21RecordField>
        </DefinitionRecordFields>
        <DefinitionRecordRepeatAreas/>
        <MapRecordName/>
      </IP21DefinitionRecord>
      <IP21DefinitionRecord>
        <DefinitionRecordName>QualityStatusDef</DefinitionRecordName>
        <DefinitionRecords>
          <IP21Record>
            <RecordName>QUALITY-STATUSES</RecordName>
            <DefinitionRecordName>QualityStatusDef</DefinitionRecordName>
            <RecordFields>
              <IP21RecordField>
                <FieldName>1ST_SELECTION_VALUE</FieldName>
                <Value>-72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OK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MDA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End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MDA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Manuellt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Felaktigt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Initial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Good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No Status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Suspect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Clamped Hi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Clamped Lo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Async Off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No Permiss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Out Range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Deadband 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E.U Conv 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Req Failed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Bad Tag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Scan Off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Undef Val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Cancel E.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Declare E.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WFAR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Setcim Err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Tag Mism.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Field Acc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V.F. Undef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Clamped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Undef Qual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OOP/BAD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OOP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IOPM/BAD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IOPP/BAD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IOPM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IOPP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IOP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MAINT/B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MAINT/QST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ServOff/B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ServOff/Q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NEFV/CAL/Q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CAL/QST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NEFV/QST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NCOM/BAD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NCOM/QST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Cannot Val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Recovered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CAL/IOPM/B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CA/NE/IO/B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CAL/NEFV/B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CAL/NEFV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CAL/IOPM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Questionab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Unavailabl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DT not Sup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Inval DT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NRDY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CND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CLPM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CLPP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PTPF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NFP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Man-High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Man-Low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?-High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?-Low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High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Low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No Data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Bad Low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Bad Data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Bad Calc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Arc Off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Bad High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Inter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QualityStatusDef</DefinitionRecordName>
          </IP21RecordField>
          <IP21RecordField>
            <FieldName>#_OF_SELECTIONS</FieldName>
            <DataType>Repeat Area</DataType>
            <Length>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QualityStatusDef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QualityStatusDef</DefinitionRecordName>
          </IP21RecordField>
        </DefinitionRecordFields>
        <DefinitionRecordRepeatAreas/>
        <MapRecordName/>
      </IP21DefinitionRecord>
      <IP21DefinitionRecord>
        <DefinitionRecordName>RealFormatDef</DefinitionRecordName>
        <DefinitionRecords>
          <IP21Record>
            <RecordName>F9.9</RecordName>
            <DefinitionRecordName>RealFormatDef</DefinitionRecordName>
            <RecordFields/>
            <RecordRepeatAreas/>
            <USABLE>false</USABLE>
          </IP21Record>
          <IP21Record>
            <RecordName>F9.8</RecordName>
            <DefinitionRecordName>RealFormatDef</DefinitionRecordName>
            <RecordFields/>
            <RecordRepeatAreas/>
            <USABLE>false</USABLE>
          </IP21Record>
          <IP21Record>
            <RecordName>F9.7</RecordName>
            <DefinitionRecordName>RealFormatDef</DefinitionRecordName>
            <RecordFields/>
            <RecordRepeatAreas/>
            <USABLE>false</USABLE>
          </IP21Record>
          <IP21Record>
            <RecordName>F9.6</RecordName>
            <DefinitionRecordName>RealFormatDef</DefinitionRecordName>
            <RecordFields/>
            <RecordRepeatAreas/>
            <USABLE>false</USABLE>
          </IP21Record>
          <IP21Record>
            <RecordName>F9.5</RecordName>
            <DefinitionRecordName>RealFormatDef</DefinitionRecordName>
            <RecordFields/>
            <RecordRepeatAreas/>
            <USABLE>false</USABLE>
          </IP21Record>
          <IP21Record>
            <RecordName>F9.4</RecordName>
            <DefinitionRecordName>RealFormatDef</DefinitionRecordName>
            <RecordFields/>
            <RecordRepeatAreas/>
            <USABLE>false</USABLE>
          </IP21Record>
          <IP21Record>
            <RecordName>F9.27</RecordName>
            <DefinitionRecordName>RealFormatDef</DefinitionRecordName>
            <RecordFields/>
            <RecordRepeatAreas/>
            <USABLE>false</USABLE>
          </IP21Record>
          <IP21Record>
            <RecordName>F9.26</RecordName>
            <DefinitionRecordName>RealFormatDef</DefinitionRecordName>
            <RecordFields/>
            <RecordRepeatAreas/>
            <USABLE>false</USABLE>
          </IP21Record>
          <IP21Record>
            <RecordName>F9.25</RecordName>
            <DefinitionRecordName>RealFormatDef</DefinitionRecordName>
            <RecordFields/>
            <RecordRepeatAreas/>
            <USABLE>false</USABLE>
          </IP21Record>
          <IP21Record>
            <RecordName>F9.24</RecordName>
            <DefinitionRecordName>RealFormatDef</DefinitionRecordName>
            <RecordFields/>
            <RecordRepeatAreas/>
            <USABLE>false</USABLE>
          </IP21Record>
          <IP21Record>
            <RecordName>F9.23</RecordName>
            <DefinitionRecordName>RealFormatDef</DefinitionRecordName>
            <RecordFields/>
            <RecordRepeatAreas/>
            <USABLE>false</USABLE>
          </IP21Record>
          <IP21Record>
            <RecordName>F9.22</RecordName>
            <DefinitionRecordName>RealFormatDef</DefinitionRecordName>
            <RecordFields/>
            <RecordRepeatAreas/>
            <USABLE>false</USABLE>
          </IP21Record>
          <IP21Record>
            <RecordName>F9.21</RecordName>
            <DefinitionRecordName>RealFormatDef</DefinitionRecordName>
            <RecordFields/>
            <RecordRepeatAreas/>
            <USABLE>false</USABLE>
          </IP21Record>
          <IP21Record>
            <RecordName>F9.20</RecordName>
            <DefinitionRecordName>RealFormatDef</DefinitionRecordName>
            <RecordFields/>
            <RecordRepeatAreas/>
            <USABLE>false</USABLE>
          </IP21Record>
          <IP21Record>
            <RecordName>F9.2</RecordName>
            <DefinitionRecordName>RealFormatDef</DefinitionRecordName>
            <RecordFields/>
            <RecordRepeatAreas/>
            <USABLE>false</USABLE>
          </IP21Record>
          <IP21Record>
            <RecordName>F9.19</RecordName>
            <DefinitionRecordName>RealFormatDef</DefinitionRecordName>
            <RecordFields/>
            <RecordRepeatAreas/>
            <USABLE>false</USABLE>
          </IP21Record>
          <IP21Record>
            <RecordName>F9.18</RecordName>
            <DefinitionRecordName>RealFormatDef</DefinitionRecordName>
            <RecordFields/>
            <RecordRepeatAreas/>
            <USABLE>false</USABLE>
          </IP21Record>
          <IP21Record>
            <RecordName>F9.17</RecordName>
            <DefinitionRecordName>RealFormatDef</DefinitionRecordName>
            <RecordFields/>
            <RecordRepeatAreas/>
            <USABLE>false</USABLE>
          </IP21Record>
          <IP21Record>
            <RecordName>F9.16</RecordName>
            <DefinitionRecordName>RealFormatDef</DefinitionRecordName>
            <RecordFields/>
            <RecordRepeatAreas/>
            <USABLE>false</USABLE>
          </IP21Record>
          <IP21Record>
            <RecordName>F9.15</RecordName>
            <DefinitionRecordName>RealFormatDef</DefinitionRecordName>
            <RecordFields/>
            <RecordRepeatAreas/>
            <USABLE>false</USABLE>
          </IP21Record>
          <IP21Record>
            <RecordName>F9.14</RecordName>
            <DefinitionRecordName>RealFormatDef</DefinitionRecordName>
            <RecordFields/>
            <RecordRepeatAreas/>
            <USABLE>false</USABLE>
          </IP21Record>
          <IP21Record>
            <RecordName>F9.13</RecordName>
            <DefinitionRecordName>RealFormatDef</DefinitionRecordName>
            <RecordFields/>
            <RecordRepeatAreas/>
            <USABLE>false</USABLE>
          </IP21Record>
          <IP21Record>
            <RecordName>F9.12</RecordName>
            <DefinitionRecordName>RealFormatDef</DefinitionRecordName>
            <RecordFields/>
            <RecordRepeatAreas/>
            <USABLE>false</USABLE>
          </IP21Record>
          <IP21Record>
            <RecordName>F9.11</RecordName>
            <DefinitionRecordName>RealFormatDef</DefinitionRecordName>
            <RecordFields/>
            <RecordRepeatAreas/>
            <USABLE>false</USABLE>
          </IP21Record>
          <IP21Record>
            <RecordName>F9.10</RecordName>
            <DefinitionRecordName>RealFormatDef</DefinitionRecordName>
            <RecordFields/>
            <RecordRepeatAreas/>
            <USABLE>false</USABLE>
          </IP21Record>
          <IP21Record>
            <RecordName>F9.1</RecordName>
            <DefinitionRecordName>RealFormatDef</DefinitionRecordName>
            <RecordFields/>
            <RecordRepeatAreas/>
            <USABLE>false</USABLE>
          </IP21Record>
          <IP21Record>
            <RecordName>F8.2</RecordName>
            <DefinitionRecordName>RealFormatDef</DefinitionRecordName>
            <RecordFields/>
            <RecordRepeatAreas/>
            <USABLE>false</USABLE>
          </IP21Record>
          <IP21Record>
            <RecordName>F7.1</RecordName>
            <DefinitionRecordName>RealFormatDef</DefinitionRecordName>
            <RecordFields/>
            <RecordRepeatAreas/>
            <USABLE>false</USABLE>
          </IP21Record>
          <IP21Record>
            <RecordName>F6.0</RecordName>
            <DefinitionRecordName>RealFormatDef</DefinitionRecordName>
            <RecordFields/>
            <RecordRepeatAreas/>
            <USABLE>false</USABLE>
          </IP21Record>
          <IP21Record>
            <RecordName>F5.4</RecordName>
            <DefinitionRecordName>RealFormatDef</DefinitionRecordName>
            <RecordFields/>
            <RecordRepeatAreas/>
            <USABLE>false</USABLE>
          </IP21Record>
          <IP21Record>
            <RecordName>F5.1</RecordName>
            <DefinitionRecordName>RealFormatDef</DefinitionRecordName>
            <RecordFields/>
            <RecordRepeatAreas/>
            <USABLE>false</USABLE>
          </IP21Record>
          <IP21Record>
            <RecordName>F5.0</RecordName>
            <DefinitionRecordName>RealFormatDef</DefinitionRecordName>
            <RecordFields/>
            <RecordRepeatAreas/>
            <USABLE>false</USABLE>
          </IP21Record>
          <IP21Record>
            <RecordName>F4.3</RecordName>
            <DefinitionRecordName>RealFormatDef</DefinitionRecordName>
            <RecordFields/>
            <RecordRepeatAreas/>
            <USABLE>false</USABLE>
          </IP21Record>
          <IP21Record>
            <RecordName>F4.2</RecordName>
            <DefinitionRecordName>RealFormatDef</DefinitionRecordName>
            <RecordFields/>
            <RecordRepeatAreas/>
            <USABLE>false</USABLE>
          </IP21Record>
          <IP21Record>
            <RecordName>F3.2</RecordName>
            <DefinitionRecordName>RealFormatDef</DefinitionRecordName>
            <RecordFields/>
            <RecordRepeatAreas/>
            <USABLE>false</USABLE>
          </IP21Record>
          <IP21Record>
            <RecordName>F3.0</RecordName>
            <DefinitionRecordName>RealFormatDef</DefinitionRecordName>
            <RecordFields/>
            <RecordRepeatAreas/>
            <USABLE>false</USABLE>
          </IP21Record>
          <IP21Record>
            <RecordName>F22.11</RecordName>
            <DefinitionRecordName>RealFormatDef</DefinitionRecordName>
            <RecordFields/>
            <RecordRepeatAreas/>
            <USABLE>false</USABLE>
          </IP21Record>
          <IP21Record>
            <RecordName>F15.3</RecordName>
            <DefinitionRecordName>RealFormatDef</DefinitionRecordName>
            <RecordFields/>
            <RecordRepeatAreas/>
            <USABLE>false</USABLE>
          </IP21Record>
          <IP21Record>
            <RecordName>F15.2</RecordName>
            <DefinitionRecordName>RealFormatDef</DefinitionRecordName>
            <RecordFields/>
            <RecordRepeatAreas/>
            <USABLE>false</USABLE>
          </IP21Record>
          <IP21Record>
            <RecordName>F15.1</RecordName>
            <DefinitionRecordName>RealFormatDef</DefinitionRecordName>
            <RecordFields/>
            <RecordRepeatAreas/>
            <USABLE>false</USABLE>
          </IP21Record>
          <IP21Record>
            <RecordName>F15. 8</RecordName>
            <DefinitionRecordName>RealFormatDef</DefinitionRecordName>
            <RecordFields/>
            <RecordRepeatAreas/>
            <USABLE>false</USABLE>
          </IP21Record>
          <IP21Record>
            <RecordName>F15. 0</RecordName>
            <DefinitionRecordName>RealFormatDef</DefinitionRecordName>
            <RecordFields/>
            <RecordRepeatAreas/>
            <USABLE>false</USABLE>
          </IP21Record>
          <IP21Record>
            <RecordName>F12. 7</RecordName>
            <DefinitionRecordName>RealFormatDef</DefinitionRecordName>
            <RecordFields/>
            <RecordRepeatAreas/>
            <USABLE>false</USABLE>
          </IP21Record>
          <IP21Record>
            <RecordName>F10.6</RecordName>
            <DefinitionRecordName>RealFormatDef</DefinitionRecordName>
            <RecordFields/>
            <RecordRepeatAreas/>
            <USABLE>false</USABLE>
          </IP21Record>
          <IP21Record>
            <RecordName>F10.0</RecordName>
            <DefinitionRecordName>RealFormatDef</DefinitionRecordName>
            <RecordFields/>
            <RecordRepeatAreas/>
            <USABLE>false</USABLE>
          </IP21Record>
          <IP21Record>
            <RecordName>F10. 7</RecordName>
            <DefinitionRecordName>RealFormatDef</DefinitionRecordName>
            <RecordFields/>
            <RecordRepeatAreas/>
            <USABLE>false</USABLE>
          </IP21Record>
          <IP21Record>
            <RecordName>F10. 4</RecordName>
            <DefinitionRecordName>RealFormatDef</DefinitionRecordName>
            <RecordFields/>
            <RecordRepeatAreas/>
            <USABLE>false</USABLE>
          </IP21Record>
          <IP21Record>
            <RecordName>F10. 3</RecordName>
            <DefinitionRecordName>RealFormatDef</DefinitionRecordName>
            <RecordFields/>
            <RecordRepeatAreas/>
            <USABLE>false</USABLE>
          </IP21Record>
          <IP21Record>
            <RecordName>F 9.0</RecordName>
            <DefinitionRecordName>RealFormatDef</DefinitionRecordName>
            <RecordFields/>
            <RecordRepeatAreas/>
            <USABLE>false</USABLE>
          </IP21Record>
          <IP21Record>
            <RecordName>F 9. 3</RecordName>
            <DefinitionRecordName>RealFormatDef</DefinitionRecordName>
            <RecordFields/>
            <RecordRepeatAreas/>
            <USABLE>false</USABLE>
          </IP21Record>
          <IP21Record>
            <RecordName>F 7. 5</RecordName>
            <DefinitionRecordName>RealFormatDef</DefinitionRecordName>
            <RecordFields/>
            <RecordRepeatAreas/>
            <USABLE>false</USABLE>
          </IP21Record>
          <IP21Record>
            <RecordName>F 7. 4</RecordName>
            <DefinitionRecordName>RealFormatDef</DefinitionRecordName>
            <RecordFields/>
            <RecordRepeatAreas/>
            <USABLE>false</USABLE>
          </IP21Record>
          <IP21Record>
            <RecordName>F 7. 3</RecordName>
            <DefinitionRecordName>RealFormatDef</DefinitionRecordName>
            <RecordFields/>
            <RecordRepeatAreas/>
            <USABLE>false</USABLE>
          </IP21Record>
          <IP21Record>
            <RecordName>F 7. 2</RecordName>
            <DefinitionRecordName>RealFormatDef</DefinitionRecordName>
            <RecordFields/>
            <RecordRepeatAreas/>
            <USABLE>false</USABLE>
          </IP21Record>
          <IP21Record>
            <RecordName>F 6. 3</RecordName>
            <DefinitionRecordName>RealFormatDef</DefinitionRecordName>
            <RecordFields/>
            <RecordRepeatAreas/>
            <USABLE>false</USABLE>
          </IP21Record>
          <IP21Record>
            <RecordName>F 6. 2</RecordName>
            <DefinitionRecordName>RealFormatDef</DefinitionRecordName>
            <RecordFields/>
            <RecordRepeatAreas/>
            <USABLE>false</USABLE>
          </IP21Record>
          <IP21Record>
            <RecordName>F 6. 1</RecordName>
            <DefinitionRecordName>RealFormatDef</DefinitionRecordName>
            <RecordFields/>
            <RecordRepeatAreas/>
            <USABLE>false</USABLE>
          </IP21Record>
          <IP21Record>
            <RecordName>F 5. 2</RecordName>
            <DefinitionRecordName>RealFormatDef</DefinitionRecordName>
            <RecordFields/>
            <RecordRepeatAreas/>
            <USABLE>false</USABLE>
          </IP21Record>
          <IP21Record>
            <RecordName>E5E3</RecordName>
            <DefinitionRecordName>RealFormatDef</DefinitionRecordName>
            <RecordFields/>
            <RecordRepeatAreas/>
            <USABLE>false</USABLE>
          </IP21Record>
          <IP21Record>
            <RecordName>E5E2</RecordName>
            <DefinitionRecordName>RealFormatDef</DefinitionRecordName>
            <RecordFields/>
            <RecordRepeatAreas/>
            <USABLE>false</USABLE>
          </IP21Record>
          <IP21Record>
            <RecordName>E3E2</RecordName>
            <DefinitionRecordName>RealFormatDef</DefinitionRecordName>
            <RecordFields/>
            <RecordRepeatAreas/>
            <USABLE>false</USABLE>
          </IP21Record>
        </DefinitionRecords>
        <DefinitionRecordFields>
          <IP21RecordField>
            <FieldName>NAME</FieldName>
            <DataType>Character</DataType>
            <Length>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RealFormatDef</DefinitionRecordName>
          </IP21RecordField>
          <IP21RecordField>
            <FieldName>DISPLAY_LENGTH</FieldName>
            <DataType>Integer</DataType>
            <Length>71</Length>
            <ChangeAbility>Always</ChangeAbility>
            <IsFormattedBySelectorRecord>false</IsFormattedBySelectorRecord>
            <IsFormattedByRecord>false</IsFormattedByRecord>
            <FieldFormatRecordName>I 2</FieldFormatRecordName>
            <FieldFormatDefinitionRecordName>IntegerFormatDef</FieldFormatDefinitionRecordName>
            <SearchKeyRecord/>
            <DefinitionRecordName>RealFormatDef</DefinitionRecordName>
          </IP21RecordField>
          <IP21RecordField>
            <FieldName>DISPLAY_WHOLE_DIGITS</FieldName>
            <DataType>Integer</DataType>
            <Length>71</Length>
            <ChangeAbility>Always</ChangeAbility>
            <IsFormattedBySelectorRecord>false</IsFormattedBySelectorRecord>
            <IsFormattedByRecord>false</IsFormattedByRecord>
            <FieldFormatRecordName>I 2</FieldFormatRecordName>
            <FieldFormatDefinitionRecordName>IntegerFormatDef</FieldFormatDefinitionRecordName>
            <SearchKeyRecord/>
            <DefinitionRecordName>RealFormatDef</DefinitionRecordName>
          </IP21RecordField>
        </DefinitionRecordFields>
        <DefinitionRecordRepeatAreas/>
        <MapRecordName/>
      </IP21DefinitionRecord>
      <IP21DefinitionRecord>
        <DefinitionRecordName>Select10Def</DefinitionRecordName>
        <DefinitionRecords>
          <IP21Record>
            <RecordName>PLANT-AREAS</RecordName>
            <DefinitionRecordName>Select10Def</DefinitionRecordName>
            <RecordFields>
              <IP21RecordField>
                <FieldName>1ST_SELECTION_VALUE</FieldName>
                <Value>0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STFPROV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27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YTTRE.ANL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BER�KNADE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24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23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KEMI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HANDDATOR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AVFALLET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KYLKEDJA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18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17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16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15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14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GEM KRA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TURB 2/KRA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TURB 1/KRA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10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9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8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7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6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SERVICESYS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ELSYSTEM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TURBIN 2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TURBIN 1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REAKTOR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SYSTEM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Select10Def</DefinitionRecordName>
          </IP21RecordField>
          <IP21RecordField>
            <FieldName>#_OF_SELECTIONS</FieldName>
            <DataType>Repeat Area</DataType>
            <Length>5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Select10Def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Select10Def</DefinitionRecordName>
          </IP21RecordField>
        </DefinitionRecordFields>
        <DefinitionRecordRepeatAreas/>
        <MapRecordName/>
      </IP21DefinitionRecord>
      <IP21DefinitionRecord>
        <DefinitionRecordName>Select12Def</DefinitionRecordName>
        <DefinitionRecords>
          <IP21Record>
            <RecordName>IP_Inter/Stepped</RecordName>
            <DefinitionRecordName>Select12Def</DefinitionRecordName>
            <RecordFields>
              <IP21RecordField>
                <FieldName>1ST_SELECTION_VALUE</FieldName>
                <Value>0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Stepped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Interpolated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  <IP21Record>
            <RecordName>BOXCARS-STATUSES</RecordName>
            <DefinitionRecordName>Select12Def</DefinitionRecordName>
            <RecordFields>
              <IP21RecordField>
                <FieldName>1ST_SELECTION_VALUE</FieldName>
                <Value>0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Spike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Maybe Spike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Slope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BoxCar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No Violation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Select12Def</DefinitionRecordName>
          </IP21RecordField>
          <IP21RecordField>
            <FieldName>#_OF_SELECTIONS</FieldName>
            <DataType>Repeat Area</DataType>
            <Length>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Select12Def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Select12Def</DefinitionRecordName>
          </IP21RecordField>
        </DefinitionRecordFields>
        <DefinitionRecordRepeatAreas/>
        <MapRecordName/>
      </IP21DefinitionRecord>
      <IP21DefinitionRecord>
        <DefinitionRecordName>Select16Def</DefinitionRecordName>
        <DefinitionRecords>
          <IP21Record>
            <RecordName>IP_AlarmColors</RecordName>
            <DefinitionRecordName>Select16Def</DefinitionRecordName>
            <RecordFields>
              <IP21RecordField>
                <FieldName>1ST_SELECTION_VALUE</FieldName>
                <Value>-8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Cyan on Black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White on Blue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Blue on Cyan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Yellow on Red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Magenta on Black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Yellow on Black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Green on Black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Red on Black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Black on White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Black on Cyan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Blue on White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Cyan on Blue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Red on Yellow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Black on Magenta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Black on Yellow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Black on Green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Black on Red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Select16Def</DefinitionRecordName>
          </IP21RecordField>
          <IP21RecordField>
            <FieldName>#_OF_SELECTIONS</FieldName>
            <DataType>Repeat Area</DataType>
            <Length>8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Select16Def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Select16Def</DefinitionRecordName>
          </IP21RecordField>
        </DefinitionRecordFields>
        <DefinitionRecordRepeatAreas/>
        <MapRecordName/>
      </IP21DefinitionRecord>
      <IP21DefinitionRecord>
        <DefinitionRecordName>Select20Def</DefinitionRecordName>
        <DefinitionRecords>
          <IP21Record>
            <RecordName>D-H-STATUSES</RecordName>
            <DefinitionRecordName>Select20Def</DefinitionRecordName>
            <RecordFields>
              <IP21RecordField>
                <FieldName>1ST_SELECTION_VALUE</FieldName>
                <Value>-9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Paused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/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H/21 Not Connected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Repository Not Found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Not Enough Map Space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Map File Error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Other Map Error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Bad H/21 Preparation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H/21 Queuing Error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H/21 Sync Read Error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Other Sync Error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Select20Def</DefinitionRecordName>
          </IP21RecordField>
          <IP21RecordField>
            <FieldName>#_OF_SELECTIONS</FieldName>
            <DataType>Repeat Area</DataType>
            <Length>10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Select20Def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Select20Def</DefinitionRecordName>
          </IP21RecordField>
        </DefinitionRecordFields>
        <DefinitionRecordRepeatAreas/>
        <MapRecordName/>
      </IP21DefinitionRecord>
      <IP21DefinitionRecord>
        <DefinitionRecordName>Select3Def</DefinitionRecordName>
        <DefinitionRecords>
          <IP21Record>
            <RecordName>OFF/ON</RecordName>
            <DefinitionRecordName>Select3Def</DefinitionRecordName>
            <RecordFields>
              <IP21RecordField>
                <FieldName>1ST_SELECTION_VALUE</FieldName>
                <Value>0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ON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OFF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Select3Def</DefinitionRecordName>
          </IP21RecordField>
          <IP21RecordField>
            <FieldName>#_OF_SELECTIONS</FieldName>
            <DataType>Repeat Area</DataType>
            <Length>2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Select3Def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Select3Def</DefinitionRecordName>
          </IP21RecordField>
        </DefinitionRecordFields>
        <DefinitionRecordRepeatAreas/>
        <MapRecordName/>
      </IP21DefinitionRecord>
      <IP21DefinitionRecord>
        <DefinitionRecordName>Select6Def</DefinitionRecordName>
        <DefinitionRecords>
          <IP21Record>
            <RecordName>PAUSE/OFF/ON</RecordName>
            <DefinitionRecordName>Select6Def</DefinitionRecordName>
            <RecordFields>
              <IP21RecordField>
                <FieldName>1ST_SELECTION_VALUE</FieldName>
                <Value>-1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ON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OFF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PAUSE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  <IP21Record>
            <RecordName>ACK/UNACK</RecordName>
            <DefinitionRecordName>Select6Def</DefinitionRecordName>
            <RecordFields>
              <IP21RecordField>
                <FieldName>1ST_SELECTION_VALUE</FieldName>
                <Value>0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UNACK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ACK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Select6Def</DefinitionRecordName>
          </IP21RecordField>
          <IP21RecordField>
            <FieldName>#_OF_SELECTIONS</FieldName>
            <DataType>Repeat Area</DataType>
            <Length>3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Select6Def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Select6Def</DefinitionRecordName>
          </IP21RecordField>
        </DefinitionRecordFields>
        <DefinitionRecordRepeatAreas/>
        <MapRecordName/>
      </IP21DefinitionRecord>
      <IP21DefinitionRecord>
        <DefinitionRecordName>Select8Def</DefinitionRecordName>
        <DefinitionRecords>
          <IP21Record>
            <RecordName>ENG-UNITS</RecordName>
            <DefinitionRecordName>Select8Def</DefinitionRecordName>
            <RecordFields>
              <IP21RecordField>
                <FieldName>1ST_SELECTION_VALUE</FieldName>
                <Value>0</Value>
                <Length>0</Length>
                <ChangeAbility>Never</ChangeAbility>
                <IsFormattedBySelectorRecord>false</IsFormattedBySelectorRecord>
                <IsFormattedByRecord>false</IsFormattedByRecord>
                <FieldFormatDefinitionRecordName/>
              </IP21RecordField>
            </RecordFields>
            <RecordRepeatAreas>
              <IP21RecordRepeatArea>
                <RepeatAreaIndex>0</RepeatAreaIndex>
                <IsHistoryRepeatArea>false</IsHistoryRepeatArea>
                <RepeatAreaFieldName>#_OF_SELECTIONS</RepeatAreaFieldName>
                <RepeatAreaFields>
                  <IP21RecordField>
                    <FieldName>SELECT_DESCRIPTION</FieldName>
                    <Value>Vol-%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vikt-%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Nm3/h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ml/min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skd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TIMMAR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cmvp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kPa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mmvp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�C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psi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pulser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grader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Pu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ppm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keV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ks/s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kW/C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antal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M�H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min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BAR�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�Gy/h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l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l/min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MBq/m3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GBq/m3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mS/cm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kg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l/h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Bq/m12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Bq/m7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Bq/m5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Bq/s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kBq/s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Bq/m3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mGY/h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MWh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V+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V-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g/s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Mvar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Steg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m3/s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cps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Gy/h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m/min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Nm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uA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m3/h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m3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V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ppb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ton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W/cm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T/cm3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pcm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W/cm2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m�h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%RH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mbar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DEG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Hz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MVAr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kV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MW/min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rpm/m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rpm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uS/cm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A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mbar�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styck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MW/C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bar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mm/s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mm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C/min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C/h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C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bar�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MW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kJ/kg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%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>kg/s</Value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  <IP21RecordField>
                    <FieldName>SELECT_DESCRIPTION</FieldName>
                    <Value/>
                    <Length>0</Length>
                    <ChangeAbility>Never</ChangeAbility>
                    <IsFormattedBySelectorRecord>false</IsFormattedBySelectorRecord>
                    <IsFormattedByRecord>false</IsFormattedByRecord>
                    <FieldFormatDefinitionRecordName/>
                  </IP21RecordField>
                </RepeatAreaFields>
              </IP21RecordRepeatArea>
            </RecordRepeatAreas>
            <USABLE>false</USABLE>
          </IP21Record>
        </DefinitionRecords>
        <DefinitionRecordFields>
          <IP21RecordField>
            <FieldName>NAME</FieldName>
            <DataType>Character</DataType>
            <Length>16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Select8Def</DefinitionRecordName>
          </IP21RecordField>
          <IP21RecordField>
            <FieldName>#_OF_SELECTIONS</FieldName>
            <DataType>Repeat Area</DataType>
            <Length>4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Select8Def</DefinitionRecordName>
          </IP21RecordField>
          <IP21RecordField>
            <FieldName>1st_SELECTION_VALUE</FieldName>
            <DataType>Integer</DataType>
            <Length>16</Length>
            <ChangeAbility>Always</ChangeAbility>
            <IsFormattedBySelectorRecord>false</IsFormattedBySelectorRecord>
            <IsFormattedByRecord>false</IsFormattedByRecord>
            <FieldFormatRecordName>I 4</FieldFormatRecordName>
            <FieldFormatDefinitionRecordName>IntegerFormatDef</FieldFormatDefinitionRecordName>
            <SearchKeyRecord/>
            <DefinitionRecordName>Select8Def</DefinitionRecordName>
          </IP21RecordField>
        </DefinitionRecordFields>
        <DefinitionRecordRepeatAreas/>
        <MapRecordName/>
      </IP21DefinitionRecord>
      <IP21DefinitionRecord>
        <DefinitionRecordName>TimeStampFormDef</DefinitionRecordName>
        <DefinitionRecords>
          <IP21Record>
            <RecordName>TS25</RecordName>
            <DefinitionRecordName>TimeStampFormDef</DefinitionRecordName>
            <RecordFields/>
            <RecordRepeatAreas/>
            <USABLE>false</USABLE>
          </IP21Record>
          <IP21Record>
            <RecordName>TS24</RecordName>
            <DefinitionRecordName>TimeStampFormDef</DefinitionRecordName>
            <RecordFields/>
            <RecordRepeatAreas/>
            <USABLE>false</USABLE>
          </IP21Record>
          <IP21Record>
            <RecordName>TS23</RecordName>
            <DefinitionRecordName>TimeStampFormDef</DefinitionRecordName>
            <RecordFields/>
            <RecordRepeatAreas/>
            <USABLE>false</USABLE>
          </IP21Record>
          <IP21Record>
            <RecordName>TS22</RecordName>
            <DefinitionRecordName>TimeStampFormDef</DefinitionRecordName>
            <RecordFields/>
            <RecordRepeatAreas/>
            <USABLE>false</USABLE>
          </IP21Record>
          <IP21Record>
            <RecordName>TS21</RecordName>
            <DefinitionRecordName>TimeStampFormDef</DefinitionRecordName>
            <RecordFields/>
            <RecordRepeatAreas/>
            <USABLE>false</USABLE>
          </IP21Record>
          <IP21Record>
            <RecordName>TS20</RecordName>
            <DefinitionRecordName>TimeStampFormDef</DefinitionRecordName>
            <RecordFields/>
            <RecordRepeatAreas/>
            <USABLE>false</USABLE>
          </IP21Record>
          <IP21Record>
            <RecordName>TS18</RecordName>
            <DefinitionRecordName>TimeStampFormDef</DefinitionRecordName>
            <RecordFields/>
            <RecordRepeatAreas/>
            <USABLE>false</USABLE>
          </IP21Record>
          <IP21Record>
            <RecordName>TS15</RecordName>
            <DefinitionRecordName>TimeStampFormDef</DefinitionRecordName>
            <RecordFields/>
            <RecordRepeatAreas/>
            <USABLE>false</USABLE>
          </IP21Record>
        </DefinitionRecords>
        <DefinitionRecordFields>
          <IP21RecordField>
            <FieldName>NAME</FieldName>
            <DataType>Character</DataType>
            <Length>6</Length>
            <ChangeAbility>Always</ChangeAbility>
            <IsFormattedBySelectorRecord>false</IsFormattedBySelectorRecord>
            <IsFormattedByRecord>false</IsFormattedByRecord>
            <FieldFormatRecordName/>
            <FieldFormatDefinitionRecordName/>
            <SearchKeyRecord/>
            <DefinitionRecordName>TimeStampFormDef</DefinitionRecordName>
          </IP21RecordField>
          <IP21RecordField>
            <FieldName>DISPLAY_LENGTH</FieldName>
            <DataType>Integer</DataType>
            <Length>71</Length>
            <ChangeAbility>Always</ChangeAbility>
            <IsFormattedBySelectorRecord>false</IsFormattedBySelectorRecord>
            <IsFormattedByRecord>false</IsFormattedByRecord>
            <FieldFormatRecordName>I 2</FieldFormatRecordName>
            <FieldFormatDefinitionRecordName>IntegerFormatDef</FieldFormatDefinitionRecordName>
            <SearchKeyRecord/>
            <DefinitionRecordName>TimeStampFormDef</DefinitionRecordName>
          </IP21RecordField>
        </DefinitionRecordFields>
        <DefinitionRecordRepeatAreas/>
        <MapRecordName/>
      </IP21DefinitionRecord>
    </DefinitionRecords>
  </IP21DatabaseSchema>
</IP21ConfigWorkBook>
</file>

<file path=customXml/itemProps1.xml><?xml version="1.0" encoding="utf-8"?>
<ds:datastoreItem xmlns:ds="http://schemas.openxmlformats.org/officeDocument/2006/customXml" ds:itemID="{735457D5-F7CB-4319-B440-617541EC1138}">
  <ds:schemaRefs>
    <ds:schemaRef ds:uri="http://www.w3.org/2001/XMLSchema"/>
    <ds:schemaRef ds:uri="http://www.aspentech.com/ProcessData/ExcelAddIn/IP21ConfigWorkBook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8</vt:i4>
      </vt:variant>
    </vt:vector>
  </HeadingPairs>
  <TitlesOfParts>
    <vt:vector size="8" baseType="lpstr">
      <vt:lpstr>Älvkarleby fre 22 maj</vt:lpstr>
      <vt:lpstr>Öregrund fre 5 juni</vt:lpstr>
      <vt:lpstr>Edenhof mån 15 juni</vt:lpstr>
      <vt:lpstr>Örbyhus fre 7 aug</vt:lpstr>
      <vt:lpstr>Grönlunds fre 14 aug</vt:lpstr>
      <vt:lpstr>Hallstavik tor 27 aug</vt:lpstr>
      <vt:lpstr>FIF Tour 2026 Birdies</vt:lpstr>
      <vt:lpstr>FIF Tour 2026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Hemlin</dc:creator>
  <cp:lastModifiedBy>Huss Johnny (GN-EAM)</cp:lastModifiedBy>
  <cp:lastPrinted>2024-09-26T07:46:54Z</cp:lastPrinted>
  <dcterms:created xsi:type="dcterms:W3CDTF">1999-05-17T15:40:24Z</dcterms:created>
  <dcterms:modified xsi:type="dcterms:W3CDTF">2026-06-09T06:52:32Z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4aaaee5-c84d-4c37-ab3c-99d07fb6d639_Enabled">
    <vt:lpwstr>true</vt:lpwstr>
  </property>
  <property fmtid="{D5CDD505-2E9C-101B-9397-08002B2CF9AE}" pid="3" name="MSIP_Label_e4aaaee5-c84d-4c37-ab3c-99d07fb6d639_SetDate">
    <vt:lpwstr>2022-08-19T05:57:41Z</vt:lpwstr>
  </property>
  <property fmtid="{D5CDD505-2E9C-101B-9397-08002B2CF9AE}" pid="4" name="MSIP_Label_e4aaaee5-c84d-4c37-ab3c-99d07fb6d639_Method">
    <vt:lpwstr>Privileged</vt:lpwstr>
  </property>
  <property fmtid="{D5CDD505-2E9C-101B-9397-08002B2CF9AE}" pid="5" name="MSIP_Label_e4aaaee5-c84d-4c37-ab3c-99d07fb6d639_Name">
    <vt:lpwstr>e4aaaee5-c84d-4c37-ab3c-99d07fb6d639</vt:lpwstr>
  </property>
  <property fmtid="{D5CDD505-2E9C-101B-9397-08002B2CF9AE}" pid="6" name="MSIP_Label_e4aaaee5-c84d-4c37-ab3c-99d07fb6d639_SiteId">
    <vt:lpwstr>f8be18a6-f648-4a47-be73-86d6c5c6604d</vt:lpwstr>
  </property>
  <property fmtid="{D5CDD505-2E9C-101B-9397-08002B2CF9AE}" pid="7" name="MSIP_Label_e4aaaee5-c84d-4c37-ab3c-99d07fb6d639_ActionId">
    <vt:lpwstr>f3bcdc4f-f7e4-4aec-8b7d-7d186adb48e9</vt:lpwstr>
  </property>
  <property fmtid="{D5CDD505-2E9C-101B-9397-08002B2CF9AE}" pid="8" name="MSIP_Label_e4aaaee5-c84d-4c37-ab3c-99d07fb6d639_ContentBits">
    <vt:lpwstr>2</vt:lpwstr>
  </property>
</Properties>
</file>